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228"/>
  <workbookPr/>
  <mc:AlternateContent xmlns:mc="http://schemas.openxmlformats.org/markup-compatibility/2006">
    <mc:Choice Requires="x15">
      <x15ac:absPath xmlns:x15ac="http://schemas.microsoft.com/office/spreadsheetml/2010/11/ac" url="Z:\CAD-TOPENí\4330_SŠCHKaJ Kladruby_Oprava kotelny_2019_12\4330_DPS_SŠCHKaJ KLadruby_DPS\D_Dokumentace objektů\SO.02\D.1.4.3_ÚT\"/>
    </mc:Choice>
  </mc:AlternateContent>
  <xr:revisionPtr revIDLastSave="0" documentId="13_ncr:1_{2DFF3BD8-62C2-41D4-A789-C513F5E61788}" xr6:coauthVersionLast="45" xr6:coauthVersionMax="45" xr10:uidLastSave="{00000000-0000-0000-0000-000000000000}"/>
  <bookViews>
    <workbookView xWindow="-120" yWindow="-120" windowWidth="29040" windowHeight="17640" xr2:uid="{00000000-000D-0000-FFFF-FFFF00000000}"/>
  </bookViews>
  <sheets>
    <sheet name="a - Stavební část_01" sheetId="7" r:id="rId1"/>
    <sheet name="Pokyny pro vyplnění" sheetId="10" r:id="rId2"/>
  </sheets>
  <definedNames>
    <definedName name="_xlnm._FilterDatabase" localSheetId="0" hidden="1">'a - Stavební část_01'!$C$91:$K$133</definedName>
    <definedName name="_xlnm.Print_Titles" localSheetId="0">'a - Stavební část_01'!$91:$91</definedName>
    <definedName name="_xlnm.Print_Area" localSheetId="0">'a - Stavební část_01'!$C$4:$J$41,'a - Stavební část_01'!$C$47:$J$71,'a - Stavební část_01'!$C$77:$K$133</definedName>
    <definedName name="_xlnm.Print_Area" localSheetId="1">'Pokyny pro vyplnění'!$B$2:$K$71,'Pokyny pro vyplnění'!$B$74:$K$118,'Pokyny pro vyplnění'!$B$121:$K$190,'Pokyny pro vyplnění'!$B$198:$K$218</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39" i="7" l="1"/>
  <c r="J38" i="7"/>
  <c r="J37" i="7"/>
  <c r="BI132" i="7"/>
  <c r="BH132" i="7"/>
  <c r="BG132" i="7"/>
  <c r="BF132" i="7"/>
  <c r="T132" i="7"/>
  <c r="R132" i="7"/>
  <c r="P132" i="7"/>
  <c r="BK132" i="7"/>
  <c r="J132" i="7"/>
  <c r="BE132" i="7" s="1"/>
  <c r="BI130" i="7"/>
  <c r="BH130" i="7"/>
  <c r="BG130" i="7"/>
  <c r="BF130" i="7"/>
  <c r="T130" i="7"/>
  <c r="R130" i="7"/>
  <c r="P130" i="7"/>
  <c r="P127" i="7" s="1"/>
  <c r="BK130" i="7"/>
  <c r="J130" i="7"/>
  <c r="BE130" i="7"/>
  <c r="BI128" i="7"/>
  <c r="BH128" i="7"/>
  <c r="BG128" i="7"/>
  <c r="BF128" i="7"/>
  <c r="T128" i="7"/>
  <c r="R128" i="7"/>
  <c r="R127" i="7"/>
  <c r="R126" i="7" s="1"/>
  <c r="P128" i="7"/>
  <c r="P126" i="7"/>
  <c r="BK128" i="7"/>
  <c r="BK127" i="7" s="1"/>
  <c r="J127" i="7" s="1"/>
  <c r="BK126" i="7"/>
  <c r="J126" i="7" s="1"/>
  <c r="J69" i="7" s="1"/>
  <c r="J128" i="7"/>
  <c r="BE128" i="7"/>
  <c r="J70" i="7"/>
  <c r="BI124" i="7"/>
  <c r="BH124" i="7"/>
  <c r="BG124" i="7"/>
  <c r="BF124" i="7"/>
  <c r="T124" i="7"/>
  <c r="T123" i="7"/>
  <c r="R124" i="7"/>
  <c r="R123" i="7" s="1"/>
  <c r="P124" i="7"/>
  <c r="P123" i="7"/>
  <c r="BK124" i="7"/>
  <c r="BK123" i="7" s="1"/>
  <c r="J123" i="7" s="1"/>
  <c r="J68" i="7" s="1"/>
  <c r="J124" i="7"/>
  <c r="BE124" i="7"/>
  <c r="BI121" i="7"/>
  <c r="BH121" i="7"/>
  <c r="BG121" i="7"/>
  <c r="BF121" i="7"/>
  <c r="T121" i="7"/>
  <c r="R121" i="7"/>
  <c r="P121" i="7"/>
  <c r="BK121" i="7"/>
  <c r="J121" i="7"/>
  <c r="BE121" i="7"/>
  <c r="BI118" i="7"/>
  <c r="BH118" i="7"/>
  <c r="BG118" i="7"/>
  <c r="BF118" i="7"/>
  <c r="T118" i="7"/>
  <c r="R118" i="7"/>
  <c r="P118" i="7"/>
  <c r="BK118" i="7"/>
  <c r="J118" i="7"/>
  <c r="BE118" i="7" s="1"/>
  <c r="BI116" i="7"/>
  <c r="BH116" i="7"/>
  <c r="BG116" i="7"/>
  <c r="BF116" i="7"/>
  <c r="T116" i="7"/>
  <c r="R116" i="7"/>
  <c r="P116" i="7"/>
  <c r="BK116" i="7"/>
  <c r="J116" i="7"/>
  <c r="BE116" i="7" s="1"/>
  <c r="BI114" i="7"/>
  <c r="BH114" i="7"/>
  <c r="BG114" i="7"/>
  <c r="BF114" i="7"/>
  <c r="T114" i="7"/>
  <c r="R114" i="7"/>
  <c r="R113" i="7"/>
  <c r="P114" i="7"/>
  <c r="P113" i="7" s="1"/>
  <c r="BK114" i="7"/>
  <c r="BK113" i="7"/>
  <c r="J113" i="7" s="1"/>
  <c r="J67" i="7" s="1"/>
  <c r="J114" i="7"/>
  <c r="BE114" i="7"/>
  <c r="BI110" i="7"/>
  <c r="BH110" i="7"/>
  <c r="BG110" i="7"/>
  <c r="BF110" i="7"/>
  <c r="T110" i="7"/>
  <c r="R110" i="7"/>
  <c r="P110" i="7"/>
  <c r="BK110" i="7"/>
  <c r="J110" i="7"/>
  <c r="BE110" i="7" s="1"/>
  <c r="BI104" i="7"/>
  <c r="BH104" i="7"/>
  <c r="BG104" i="7"/>
  <c r="BF104" i="7"/>
  <c r="T104" i="7"/>
  <c r="R104" i="7"/>
  <c r="P104" i="7"/>
  <c r="BK104" i="7"/>
  <c r="J104" i="7"/>
  <c r="BE104" i="7"/>
  <c r="BI102" i="7"/>
  <c r="BH102" i="7"/>
  <c r="BG102" i="7"/>
  <c r="BF102" i="7"/>
  <c r="T102" i="7"/>
  <c r="R102" i="7"/>
  <c r="R101" i="7"/>
  <c r="P102" i="7"/>
  <c r="P101" i="7" s="1"/>
  <c r="BK102" i="7"/>
  <c r="BK101" i="7"/>
  <c r="J101" i="7"/>
  <c r="J66" i="7" s="1"/>
  <c r="J102" i="7"/>
  <c r="BE102" i="7"/>
  <c r="BI96" i="7"/>
  <c r="BH96" i="7"/>
  <c r="BG96" i="7"/>
  <c r="BF96" i="7"/>
  <c r="T96" i="7"/>
  <c r="R96" i="7"/>
  <c r="P96" i="7"/>
  <c r="BK96" i="7"/>
  <c r="J96" i="7"/>
  <c r="BE96" i="7" s="1"/>
  <c r="BI95" i="7"/>
  <c r="BH95" i="7"/>
  <c r="BG95" i="7"/>
  <c r="BF95" i="7"/>
  <c r="F36" i="7" s="1"/>
  <c r="J36" i="7"/>
  <c r="T95" i="7"/>
  <c r="R95" i="7"/>
  <c r="R94" i="7" s="1"/>
  <c r="R93" i="7" s="1"/>
  <c r="P95" i="7"/>
  <c r="P94" i="7" s="1"/>
  <c r="BK95" i="7"/>
  <c r="J95" i="7"/>
  <c r="BE95" i="7"/>
  <c r="J88" i="7"/>
  <c r="F88" i="7"/>
  <c r="F86" i="7"/>
  <c r="E84" i="7"/>
  <c r="J58" i="7"/>
  <c r="F58" i="7"/>
  <c r="F56" i="7"/>
  <c r="E54" i="7"/>
  <c r="J26" i="7"/>
  <c r="E26" i="7"/>
  <c r="J89" i="7" s="1"/>
  <c r="J25" i="7"/>
  <c r="J20" i="7"/>
  <c r="E20" i="7"/>
  <c r="F89" i="7" s="1"/>
  <c r="J19" i="7"/>
  <c r="J14" i="7"/>
  <c r="J86" i="7" s="1"/>
  <c r="E7" i="7"/>
  <c r="E80" i="7" s="1"/>
  <c r="F37" i="7" l="1"/>
  <c r="F39" i="7"/>
  <c r="BK94" i="7"/>
  <c r="J94" i="7" s="1"/>
  <c r="J65" i="7" s="1"/>
  <c r="BK93" i="7"/>
  <c r="J93" i="7" s="1"/>
  <c r="J64" i="7" s="1"/>
  <c r="F38" i="7"/>
  <c r="E50" i="7"/>
  <c r="J56" i="7"/>
  <c r="F59" i="7"/>
  <c r="J59" i="7"/>
  <c r="P93" i="7"/>
  <c r="P92" i="7" s="1"/>
  <c r="R92" i="7"/>
  <c r="T127" i="7"/>
  <c r="T126" i="7" s="1"/>
  <c r="J35" i="7"/>
  <c r="F35" i="7"/>
  <c r="T94" i="7"/>
  <c r="T101" i="7"/>
  <c r="T113" i="7"/>
  <c r="BK92" i="7" l="1"/>
  <c r="J92" i="7" s="1"/>
  <c r="J32" i="7" s="1"/>
  <c r="T93" i="7"/>
  <c r="T92" i="7" s="1"/>
  <c r="J63" i="7" l="1"/>
  <c r="J41" i="7"/>
</calcChain>
</file>

<file path=xl/sharedStrings.xml><?xml version="1.0" encoding="utf-8"?>
<sst xmlns="http://schemas.openxmlformats.org/spreadsheetml/2006/main" count="974" uniqueCount="349">
  <si>
    <t>False</t>
  </si>
  <si>
    <t>v ---  níže se nacházejí doplnkové a pomocné údaje k sestavám  --- v</t>
  </si>
  <si>
    <t>Stavba:</t>
  </si>
  <si>
    <t>KSO:</t>
  </si>
  <si>
    <t/>
  </si>
  <si>
    <t>CC-CZ:</t>
  </si>
  <si>
    <t>Místo:</t>
  </si>
  <si>
    <t>Kladruby nad Labem</t>
  </si>
  <si>
    <t>Datum:</t>
  </si>
  <si>
    <t>Zadavatel:</t>
  </si>
  <si>
    <t>IČ:</t>
  </si>
  <si>
    <t>Pardubický kraj</t>
  </si>
  <si>
    <t>DIČ:</t>
  </si>
  <si>
    <t>Uchazeč:</t>
  </si>
  <si>
    <t>Projektant:</t>
  </si>
  <si>
    <t>PPP, spo. s r.o., Pardubice</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</si>
  <si>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</si>
  <si>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</si>
  <si>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</si>
  <si>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</si>
  <si>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</si>
  <si>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</si>
  <si>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</si>
  <si>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</si>
  <si>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</si>
  <si>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</si>
  <si>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</si>
  <si>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</si>
  <si>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</si>
  <si>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</si>
  <si>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</si>
  <si>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</si>
  <si>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Kód</t>
  </si>
  <si>
    <t>Popis</t>
  </si>
  <si>
    <t>Typ</t>
  </si>
  <si>
    <t>Náklady stavby celkem</t>
  </si>
  <si>
    <t>D</t>
  </si>
  <si>
    <t>0</t>
  </si>
  <si>
    <t>STA</t>
  </si>
  <si>
    <t>1</t>
  </si>
  <si>
    <t>2</t>
  </si>
  <si>
    <t>Soupis</t>
  </si>
  <si>
    <t>{99b1a212-7a6b-4597-a842-c7e27277bc42}</t>
  </si>
  <si>
    <t>KRYCÍ LIST SOUPISU PRACÍ</t>
  </si>
  <si>
    <t>Objekt:</t>
  </si>
  <si>
    <t>Soupis:</t>
  </si>
  <si>
    <t>a - Stavební část</t>
  </si>
  <si>
    <t>REKAPITULACE ČLENĚNÍ SOUPISU PRACÍ</t>
  </si>
  <si>
    <t>Kód dílu - Popis</t>
  </si>
  <si>
    <t>Cena celkem [CZK]</t>
  </si>
  <si>
    <t>-1</t>
  </si>
  <si>
    <t>HSV - Práce a dodávky HSV</t>
  </si>
  <si>
    <t xml:space="preserve">    6 - Úpravy povrchů, podlahy a osazování výplní</t>
  </si>
  <si>
    <t xml:space="preserve">    9 - Ostatní konstrukce a práce, bourání</t>
  </si>
  <si>
    <t xml:space="preserve">    997 - Přesun sutě</t>
  </si>
  <si>
    <t xml:space="preserve">    998 - Přesun hmot</t>
  </si>
  <si>
    <t>PSV - Práce a dodávky PSV</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</si>
  <si>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</si>
  <si>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</si>
  <si>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</si>
  <si>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</si>
  <si>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</si>
  <si>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</si>
  <si>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</si>
  <si>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</si>
  <si>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</si>
  <si>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</si>
  <si>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</si>
  <si>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</si>
  <si>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</si>
  <si>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</si>
  <si>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</si>
  <si>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</si>
  <si>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</si>
  <si>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K</t>
  </si>
  <si>
    <t>CS ÚRS 2019 02</t>
  </si>
  <si>
    <t>4</t>
  </si>
  <si>
    <t>VV</t>
  </si>
  <si>
    <t>t</t>
  </si>
  <si>
    <t>PSC</t>
  </si>
  <si>
    <t>M</t>
  </si>
  <si>
    <t>8</t>
  </si>
  <si>
    <t>6</t>
  </si>
  <si>
    <t>Úpravy povrchů, podlahy a osazování výplní</t>
  </si>
  <si>
    <t>kus</t>
  </si>
  <si>
    <t>Součet</t>
  </si>
  <si>
    <t>5</t>
  </si>
  <si>
    <t>m</t>
  </si>
  <si>
    <t>vlastní</t>
  </si>
  <si>
    <t>m2</t>
  </si>
  <si>
    <t>9</t>
  </si>
  <si>
    <t>Ostatní konstrukce a práce, bourání</t>
  </si>
  <si>
    <t>7</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</si>
  <si>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</si>
  <si>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10</t>
  </si>
  <si>
    <t>11</t>
  </si>
  <si>
    <t xml:space="preserve">Poznámka k souboru cen:_x000D_
1. V cenách jsou započteny i náklady na rozměření, ukotvení vrtacího stroje, vrtání, opotřebení diamantových vrtacích korunek a spotřebu vody._x000D_
2. V cenách -1211 až -1233 pro dovrchní vrty jsou započteny i náklady na odsátí výplachové vody z vrtu._x000D_
</t>
  </si>
  <si>
    <t>997</t>
  </si>
  <si>
    <t>Přesun sutě</t>
  </si>
  <si>
    <t>12</t>
  </si>
  <si>
    <t>997013211</t>
  </si>
  <si>
    <t>Vnitrostaveništní doprava suti a vybouraných hmot vodorovně do 50 m svisle ručně pro budovy a haly výšky do 6 m</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</si>
  <si>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</si>
  <si>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13</t>
  </si>
  <si>
    <t>997013501</t>
  </si>
  <si>
    <t>Odvoz suti a vybouraných hmot na skládku nebo meziskládku se složením, na vzdálenost do 1 km</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</si>
  <si>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</si>
  <si>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997013509</t>
  </si>
  <si>
    <t>Odvoz suti a vybouraných hmot na skládku nebo meziskládku se složením, na vzdálenost Příplatek k ceně za každý další i započatý 1 km přes 1 km</t>
  </si>
  <si>
    <t>997013803</t>
  </si>
  <si>
    <t>Poplatek za uložení stavebního odpadu na skládce (skládkovné) cihelného zatříděného do Katalogu odpadů pod kódem 170 102</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</si>
  <si>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</si>
  <si>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998</t>
  </si>
  <si>
    <t>Přesun hmot</t>
  </si>
  <si>
    <t>16</t>
  </si>
  <si>
    <t>998018001</t>
  </si>
  <si>
    <t>Přesun hmot pro budovy občanské výstavby, bydlení, výrobu a služby ruční - bez užití mechanizace vodorovná dopravní vzdálenost do 100 m pro budovy s jakoukoliv nosnou konstrukcí výšky do 6 m</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</si>
  <si>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</si>
  <si>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</si>
  <si>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</si>
  <si>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SO.02 - SO.02 Oprava zařízení plynové kotelny BJ školníka - stavební část</t>
  </si>
  <si>
    <t xml:space="preserve">    776 - Podlahy povlakové</t>
  </si>
  <si>
    <t>611325222</t>
  </si>
  <si>
    <t>Vápenocementová omítka jednotlivých malých ploch štuková na stropech, plochy jednotlivě přes 0,09 do 0,25 m2</t>
  </si>
  <si>
    <t>-2049115455</t>
  </si>
  <si>
    <t>612325222</t>
  </si>
  <si>
    <t>Vápenocementová omítka jednotlivých malých ploch štuková na stěnách, plochy jednotlivě přes 0,09 do 0,25 m2</t>
  </si>
  <si>
    <t>-1205332404</t>
  </si>
  <si>
    <t>2*2</t>
  </si>
  <si>
    <t>12*2</t>
  </si>
  <si>
    <t>952901111</t>
  </si>
  <si>
    <t>Vyčištění budov nebo objektů před předáním do užívání budov bytové nebo občanské výstavby, světlé výšky podlaží do 4 m</t>
  </si>
  <si>
    <t>-84891424</t>
  </si>
  <si>
    <t>977151116</t>
  </si>
  <si>
    <t>Jádrové vrty diamantovými korunkami do stavebních materiálů (železobetonu, betonu, cihel, obkladů, dlažeb, kamene) průměru přes 70 do 80 mm</t>
  </si>
  <si>
    <t>-466830251</t>
  </si>
  <si>
    <t>0,9*2</t>
  </si>
  <si>
    <t>0,25*2</t>
  </si>
  <si>
    <t>0,15*12</t>
  </si>
  <si>
    <t>977151212</t>
  </si>
  <si>
    <t>Jádrové vrty diamantovými korunkami do stavebních materiálů (železobetonu, betonu, cihel, obkladů, dlažeb, kamene) dovrchní (směrem vzhůru), průměru přes 35 do 40 mm</t>
  </si>
  <si>
    <t>-1512393763</t>
  </si>
  <si>
    <t>0,3*10</t>
  </si>
  <si>
    <t>1887905023</t>
  </si>
  <si>
    <t>1326311758</t>
  </si>
  <si>
    <t>448482388</t>
  </si>
  <si>
    <t>0,112*9</t>
  </si>
  <si>
    <t>2023215121</t>
  </si>
  <si>
    <t>2142965945</t>
  </si>
  <si>
    <t>776</t>
  </si>
  <si>
    <t>Podlahy povlakové</t>
  </si>
  <si>
    <t>776201910</t>
  </si>
  <si>
    <t>Ostatní opravy výměna poškozené povlakové podlahoviny bez podložky, s vyříznutím a očistěním podkladu plochy do 0,25 m2</t>
  </si>
  <si>
    <t>1472141245</t>
  </si>
  <si>
    <t xml:space="preserve">Poznámka k souboru cen:_x000D_
1. V ceně 776 20-1921 jsou započteny náklady na vysátí podlahy a setření vlhkým mopem._x000D_
</t>
  </si>
  <si>
    <t>284121000</t>
  </si>
  <si>
    <t>krytina podlahová PVC - dle původní podlahoviny</t>
  </si>
  <si>
    <t>32</t>
  </si>
  <si>
    <t>-1656618781</t>
  </si>
  <si>
    <t>0,25*10</t>
  </si>
  <si>
    <t>998776101</t>
  </si>
  <si>
    <t>Přesun hmot pro podlahy povlakové stanovený z hmotnosti přesunovaného materiálu vodorovná dopravní vzdálenost do 50 m v objektech výšky do 6 m</t>
  </si>
  <si>
    <t>-15667151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</si>
  <si>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</si>
  <si>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</si>
  <si>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</si>
  <si>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</si>
  <si>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</si>
  <si>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</si>
  <si>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</si>
  <si>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</si>
  <si>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</si>
  <si>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</si>
  <si>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</si>
  <si>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</si>
  <si>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</si>
  <si>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</si>
  <si>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</si>
  <si>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</si>
  <si>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</si>
  <si>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</si>
  <si>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</si>
  <si>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</si>
  <si>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</si>
  <si>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 prací pro daný typ objektu</t>
  </si>
  <si>
    <r>
      <rPr>
        <i/>
        <sz val="9"/>
        <rFont val="Trebuchet MS"/>
        <charset val="238"/>
      </rPr>
      <t xml:space="preserve">Soupis prací </t>
    </r>
    <r>
      <rPr>
        <sz val="9"/>
        <rFont val="Trebuchet MS"/>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</si>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</sst>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32" x14ac:knownFonts="1">
    <font>
      <sz val="8"/>
      <name val="Arial CE"/>
      <family val="2"/>
    </font>
    <font>
      <sz val="10"/>
      <color rgb="FF969696"/>
      <name val="Arial CE"/>
    </font>
    <font>
      <sz val="10"/>
      <name val="Arial CE"/>
    </font>
    <font>
      <b/>
      <sz val="11"/>
      <name val="Arial CE"/>
    </font>
    <font>
      <b/>
      <sz val="12"/>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b/>
      <sz val="14"/>
      <name val="Arial CE"/>
    </font>
    <font>
      <b/>
      <sz val="10"/>
      <name val="Arial CE"/>
    </font>
    <font>
      <sz val="8"/>
      <color rgb="FF969696"/>
      <name val="Arial CE"/>
    </font>
    <font>
      <sz val="9"/>
      <name val="Arial CE"/>
    </font>
    <font>
      <sz val="9"/>
      <color rgb="FF969696"/>
      <name val="Arial CE"/>
    </font>
    <font>
      <b/>
      <sz val="12"/>
      <color rgb="FF96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i/>
      <sz val="9"/>
      <name val="Trebuchet MS"/>
      <charset val="238"/>
    </font>
  </fonts>
  <fills count="4">
    <fill>
      <patternFill patternType="none"/>
    </fill>
    <fill>
      <patternFill patternType="gray125"/>
    </fill>
    <fill>
      <patternFill patternType="solid">
        <fgColor rgb="FFFFFFCC"/>
      </patternFill>
    </fill>
    <fill>
      <patternFill patternType="solid">
        <fgColor rgb="FFD2D2D2"/>
      </patternFill>
    </fill>
  </fills>
  <borders count="30">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275">
    <xf numFmtId="0" fontId="0" fillId="0" borderId="0" xfId="0"/>
    <xf numFmtId="0" fontId="0" fillId="0" borderId="0" xfId="0"/>
    <xf numFmtId="0" fontId="0" fillId="0" borderId="0" xfId="0" applyAlignment="1">
      <alignment vertical="center"/>
    </xf>
    <xf numFmtId="0" fontId="0" fillId="0" borderId="0" xfId="0"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0" fillId="0" borderId="0" xfId="0" applyAlignment="1">
      <alignment horizontal="center" vertical="center"/>
    </xf>
    <xf numFmtId="0" fontId="0" fillId="0" borderId="0" xfId="0" applyFont="1" applyAlignment="1">
      <alignment horizontal="left" vertical="center"/>
    </xf>
    <xf numFmtId="0" fontId="0" fillId="0" borderId="4" xfId="0" applyBorder="1"/>
    <xf numFmtId="0" fontId="0" fillId="0" borderId="4" xfId="0" applyBorder="1" applyProtection="1"/>
    <xf numFmtId="0" fontId="0" fillId="0" borderId="0" xfId="0" applyProtection="1"/>
    <xf numFmtId="0" fontId="10" fillId="0" borderId="0" xfId="0" applyFont="1" applyAlignment="1" applyProtection="1">
      <alignment horizontal="left" vertical="center"/>
    </xf>
    <xf numFmtId="0" fontId="2" fillId="0" borderId="0" xfId="0" applyFont="1" applyAlignment="1" applyProtection="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0" fillId="0" borderId="4" xfId="0" applyFont="1" applyBorder="1" applyAlignment="1">
      <alignment vertical="center"/>
    </xf>
    <xf numFmtId="0" fontId="0" fillId="0" borderId="8" xfId="0" applyFont="1" applyBorder="1" applyAlignment="1" applyProtection="1">
      <alignment vertical="center"/>
    </xf>
    <xf numFmtId="0" fontId="0" fillId="0" borderId="9"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165" fontId="2" fillId="0" borderId="0" xfId="0" applyNumberFormat="1" applyFont="1" applyAlignment="1" applyProtection="1">
      <alignment horizontal="left" vertical="center"/>
    </xf>
    <xf numFmtId="0" fontId="0" fillId="0" borderId="0" xfId="0" applyFont="1" applyBorder="1" applyAlignment="1" applyProtection="1">
      <alignment vertical="center"/>
    </xf>
    <xf numFmtId="0" fontId="0" fillId="0" borderId="14" xfId="0" applyFont="1" applyBorder="1" applyAlignment="1" applyProtection="1">
      <alignment vertical="center"/>
    </xf>
    <xf numFmtId="0" fontId="14" fillId="0" borderId="15" xfId="0" applyFont="1" applyBorder="1" applyAlignment="1" applyProtection="1">
      <alignment horizontal="center" vertical="center" wrapText="1"/>
    </xf>
    <xf numFmtId="0" fontId="14" fillId="0" borderId="16" xfId="0" applyFont="1" applyBorder="1" applyAlignment="1" applyProtection="1">
      <alignment horizontal="center" vertical="center" wrapText="1"/>
    </xf>
    <xf numFmtId="0" fontId="14" fillId="0" borderId="17" xfId="0" applyFont="1" applyBorder="1" applyAlignment="1" applyProtection="1">
      <alignment horizontal="center" vertical="center" wrapText="1"/>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15" fillId="0" borderId="0" xfId="0" applyFont="1" applyAlignment="1" applyProtection="1">
      <alignment horizontal="left" vertical="center"/>
    </xf>
    <xf numFmtId="4" fontId="15" fillId="0" borderId="0" xfId="0" applyNumberFormat="1" applyFont="1" applyAlignment="1" applyProtection="1">
      <alignment vertical="center"/>
    </xf>
    <xf numFmtId="0" fontId="6" fillId="0" borderId="0" xfId="0" applyFont="1" applyAlignment="1" applyProtection="1">
      <alignment vertical="center"/>
    </xf>
    <xf numFmtId="0" fontId="2" fillId="0" borderId="0" xfId="0" applyFont="1" applyAlignment="1">
      <alignment horizontal="lef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0"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0" fillId="0" borderId="4" xfId="0" applyBorder="1" applyAlignment="1">
      <alignmen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11" fillId="0" borderId="0" xfId="0" applyFont="1" applyAlignment="1">
      <alignment horizontal="left" vertical="center"/>
    </xf>
    <xf numFmtId="4" fontId="15"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1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3" borderId="0" xfId="0" applyFont="1" applyFill="1" applyAlignment="1">
      <alignment vertical="center"/>
    </xf>
    <xf numFmtId="0" fontId="4" fillId="3" borderId="5" xfId="0" applyFont="1" applyFill="1" applyBorder="1" applyAlignment="1">
      <alignment horizontal="left" vertical="center"/>
    </xf>
    <xf numFmtId="0" fontId="0" fillId="3" borderId="6" xfId="0" applyFont="1" applyFill="1" applyBorder="1" applyAlignment="1">
      <alignment vertical="center"/>
    </xf>
    <xf numFmtId="0" fontId="4" fillId="3" borderId="6" xfId="0" applyFont="1" applyFill="1" applyBorder="1" applyAlignment="1">
      <alignment horizontal="right" vertical="center"/>
    </xf>
    <xf numFmtId="0" fontId="4" fillId="3" borderId="6" xfId="0" applyFont="1" applyFill="1" applyBorder="1" applyAlignment="1">
      <alignment horizontal="center" vertical="center"/>
    </xf>
    <xf numFmtId="0" fontId="0" fillId="3" borderId="6" xfId="0" applyFont="1" applyFill="1" applyBorder="1" applyAlignment="1" applyProtection="1">
      <alignment vertical="center"/>
      <protection locked="0"/>
    </xf>
    <xf numFmtId="4" fontId="4" fillId="3" borderId="6" xfId="0" applyNumberFormat="1" applyFont="1" applyFill="1" applyBorder="1" applyAlignment="1">
      <alignment vertical="center"/>
    </xf>
    <xf numFmtId="0" fontId="0" fillId="3" borderId="7" xfId="0" applyFont="1" applyFill="1" applyBorder="1" applyAlignment="1">
      <alignment vertical="center"/>
    </xf>
    <xf numFmtId="0" fontId="0" fillId="0" borderId="8" xfId="0" applyFont="1" applyBorder="1" applyAlignment="1">
      <alignment vertical="center"/>
    </xf>
    <xf numFmtId="0" fontId="0" fillId="0" borderId="9" xfId="0" applyFont="1" applyBorder="1" applyAlignment="1">
      <alignment vertical="center"/>
    </xf>
    <xf numFmtId="0" fontId="0" fillId="0" borderId="9"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3" fillId="3" borderId="0" xfId="0" applyFont="1" applyFill="1" applyAlignment="1" applyProtection="1">
      <alignment horizontal="left" vertical="center"/>
    </xf>
    <xf numFmtId="0" fontId="0" fillId="3" borderId="0" xfId="0" applyFont="1" applyFill="1" applyAlignment="1" applyProtection="1">
      <alignment vertical="center"/>
    </xf>
    <xf numFmtId="0" fontId="0" fillId="3" borderId="0" xfId="0" applyFont="1" applyFill="1" applyAlignment="1" applyProtection="1">
      <alignment vertical="center"/>
      <protection locked="0"/>
    </xf>
    <xf numFmtId="0" fontId="13" fillId="3" borderId="0" xfId="0" applyFont="1" applyFill="1" applyAlignment="1" applyProtection="1">
      <alignment horizontal="right" vertical="center"/>
    </xf>
    <xf numFmtId="0" fontId="17" fillId="0" borderId="0" xfId="0" applyFont="1" applyAlignment="1" applyProtection="1">
      <alignment horizontal="left" vertical="center"/>
    </xf>
    <xf numFmtId="0" fontId="5" fillId="0" borderId="4" xfId="0" applyFont="1" applyBorder="1" applyAlignment="1" applyProtection="1">
      <alignment vertical="center"/>
    </xf>
    <xf numFmtId="0" fontId="5" fillId="0" borderId="0" xfId="0" applyFont="1" applyAlignment="1" applyProtection="1">
      <alignment vertical="center"/>
    </xf>
    <xf numFmtId="0" fontId="5" fillId="0" borderId="19" xfId="0" applyFont="1" applyBorder="1" applyAlignment="1" applyProtection="1">
      <alignment horizontal="left" vertical="center"/>
    </xf>
    <xf numFmtId="0" fontId="5" fillId="0" borderId="19" xfId="0" applyFont="1" applyBorder="1" applyAlignment="1" applyProtection="1">
      <alignment vertical="center"/>
    </xf>
    <xf numFmtId="0" fontId="5" fillId="0" borderId="19" xfId="0" applyFont="1" applyBorder="1" applyAlignment="1" applyProtection="1">
      <alignment vertical="center"/>
      <protection locked="0"/>
    </xf>
    <xf numFmtId="4" fontId="5" fillId="0" borderId="19" xfId="0" applyNumberFormat="1" applyFont="1" applyBorder="1" applyAlignment="1" applyProtection="1">
      <alignment vertical="center"/>
    </xf>
    <xf numFmtId="0" fontId="5" fillId="0" borderId="4" xfId="0" applyFont="1" applyBorder="1" applyAlignment="1">
      <alignment vertical="center"/>
    </xf>
    <xf numFmtId="0" fontId="6" fillId="0" borderId="4" xfId="0" applyFont="1" applyBorder="1" applyAlignment="1" applyProtection="1">
      <alignment vertical="center"/>
    </xf>
    <xf numFmtId="0" fontId="6" fillId="0" borderId="19" xfId="0" applyFont="1" applyBorder="1" applyAlignment="1" applyProtection="1">
      <alignment horizontal="left" vertical="center"/>
    </xf>
    <xf numFmtId="0" fontId="6" fillId="0" borderId="19" xfId="0" applyFont="1" applyBorder="1" applyAlignment="1" applyProtection="1">
      <alignment vertical="center"/>
    </xf>
    <xf numFmtId="0" fontId="6" fillId="0" borderId="19" xfId="0" applyFont="1" applyBorder="1" applyAlignment="1" applyProtection="1">
      <alignment vertical="center"/>
      <protection locked="0"/>
    </xf>
    <xf numFmtId="4" fontId="6" fillId="0" borderId="19" xfId="0" applyNumberFormat="1" applyFont="1" applyBorder="1" applyAlignment="1" applyProtection="1">
      <alignment vertical="center"/>
    </xf>
    <xf numFmtId="0" fontId="6"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13" fillId="3" borderId="15" xfId="0" applyFont="1" applyFill="1" applyBorder="1" applyAlignment="1" applyProtection="1">
      <alignment horizontal="center" vertical="center" wrapText="1"/>
    </xf>
    <xf numFmtId="0" fontId="13" fillId="3" borderId="16" xfId="0" applyFont="1" applyFill="1" applyBorder="1" applyAlignment="1" applyProtection="1">
      <alignment horizontal="center" vertical="center" wrapText="1"/>
    </xf>
    <xf numFmtId="0" fontId="13" fillId="3" borderId="16" xfId="0" applyFont="1" applyFill="1" applyBorder="1" applyAlignment="1" applyProtection="1">
      <alignment horizontal="center" vertical="center" wrapText="1"/>
      <protection locked="0"/>
    </xf>
    <xf numFmtId="0" fontId="13" fillId="3" borderId="17" xfId="0" applyFont="1" applyFill="1" applyBorder="1" applyAlignment="1" applyProtection="1">
      <alignment horizontal="center" vertical="center" wrapText="1"/>
    </xf>
    <xf numFmtId="0" fontId="0" fillId="0" borderId="4" xfId="0" applyBorder="1" applyAlignment="1">
      <alignment horizontal="center" vertical="center" wrapText="1"/>
    </xf>
    <xf numFmtId="4" fontId="15" fillId="0" borderId="0" xfId="0" applyNumberFormat="1" applyFont="1" applyAlignment="1" applyProtection="1"/>
    <xf numFmtId="0" fontId="0" fillId="0" borderId="11" xfId="0" applyBorder="1" applyAlignment="1" applyProtection="1">
      <alignment vertical="center"/>
    </xf>
    <xf numFmtId="166" fontId="18" fillId="0" borderId="11" xfId="0" applyNumberFormat="1" applyFont="1" applyBorder="1" applyAlignment="1" applyProtection="1"/>
    <xf numFmtId="166" fontId="18" fillId="0" borderId="12" xfId="0" applyNumberFormat="1" applyFont="1" applyBorder="1" applyAlignment="1" applyProtection="1"/>
    <xf numFmtId="4" fontId="19" fillId="0" borderId="0" xfId="0" applyNumberFormat="1" applyFont="1" applyAlignment="1">
      <alignment vertical="center"/>
    </xf>
    <xf numFmtId="0" fontId="7" fillId="0" borderId="4"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4" xfId="0" applyFont="1" applyBorder="1" applyAlignment="1"/>
    <xf numFmtId="0" fontId="7" fillId="0" borderId="13"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4"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13" fillId="0" borderId="21" xfId="0" applyFont="1" applyBorder="1" applyAlignment="1" applyProtection="1">
      <alignment horizontal="center" vertical="center"/>
    </xf>
    <xf numFmtId="49" fontId="13" fillId="0" borderId="21" xfId="0" applyNumberFormat="1" applyFont="1" applyBorder="1" applyAlignment="1" applyProtection="1">
      <alignment horizontal="left" vertical="center" wrapText="1"/>
    </xf>
    <xf numFmtId="0" fontId="13" fillId="0" borderId="21" xfId="0" applyFont="1" applyBorder="1" applyAlignment="1" applyProtection="1">
      <alignment horizontal="left" vertical="center" wrapText="1"/>
    </xf>
    <xf numFmtId="0" fontId="13" fillId="0" borderId="21" xfId="0" applyFont="1" applyBorder="1" applyAlignment="1" applyProtection="1">
      <alignment horizontal="center" vertical="center" wrapText="1"/>
    </xf>
    <xf numFmtId="167" fontId="13" fillId="0" borderId="21" xfId="0" applyNumberFormat="1" applyFont="1" applyBorder="1" applyAlignment="1" applyProtection="1">
      <alignment vertical="center"/>
    </xf>
    <xf numFmtId="4" fontId="13" fillId="2" borderId="21" xfId="0" applyNumberFormat="1" applyFont="1" applyFill="1" applyBorder="1" applyAlignment="1" applyProtection="1">
      <alignment vertical="center"/>
      <protection locked="0"/>
    </xf>
    <xf numFmtId="4" fontId="13" fillId="0" borderId="21" xfId="0" applyNumberFormat="1" applyFont="1" applyBorder="1" applyAlignment="1" applyProtection="1">
      <alignment vertical="center"/>
    </xf>
    <xf numFmtId="0" fontId="14" fillId="2" borderId="13" xfId="0" applyFont="1" applyFill="1" applyBorder="1" applyAlignment="1" applyProtection="1">
      <alignment horizontal="left" vertical="center"/>
      <protection locked="0"/>
    </xf>
    <xf numFmtId="0" fontId="14" fillId="0" borderId="0" xfId="0" applyFont="1" applyBorder="1" applyAlignment="1" applyProtection="1">
      <alignment horizontal="center" vertical="center"/>
    </xf>
    <xf numFmtId="166" fontId="14" fillId="0" borderId="0" xfId="0" applyNumberFormat="1" applyFont="1" applyBorder="1" applyAlignment="1" applyProtection="1">
      <alignment vertical="center"/>
    </xf>
    <xf numFmtId="166" fontId="14" fillId="0" borderId="14" xfId="0" applyNumberFormat="1" applyFont="1" applyBorder="1" applyAlignment="1" applyProtection="1">
      <alignment vertical="center"/>
    </xf>
    <xf numFmtId="0" fontId="13" fillId="0" borderId="0" xfId="0" applyFont="1" applyAlignment="1">
      <alignment horizontal="left" vertical="center"/>
    </xf>
    <xf numFmtId="4" fontId="0" fillId="0" borderId="0" xfId="0" applyNumberFormat="1" applyFont="1" applyAlignment="1">
      <alignment vertical="center"/>
    </xf>
    <xf numFmtId="0" fontId="8" fillId="0" borderId="4" xfId="0" applyFont="1" applyBorder="1" applyAlignment="1" applyProtection="1">
      <alignment vertical="center"/>
    </xf>
    <xf numFmtId="0" fontId="8" fillId="0" borderId="0" xfId="0" applyFont="1" applyAlignment="1" applyProtection="1">
      <alignment vertical="center"/>
    </xf>
    <xf numFmtId="0" fontId="20" fillId="0" borderId="0" xfId="0" applyFont="1" applyAlignment="1" applyProtection="1">
      <alignment horizontal="lef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4" xfId="0" applyFont="1" applyBorder="1" applyAlignment="1">
      <alignment vertical="center"/>
    </xf>
    <xf numFmtId="0" fontId="8" fillId="0" borderId="13" xfId="0" applyFont="1" applyBorder="1" applyAlignment="1" applyProtection="1">
      <alignment vertical="center"/>
    </xf>
    <xf numFmtId="0" fontId="8" fillId="0" borderId="0" xfId="0" applyFont="1" applyBorder="1" applyAlignment="1" applyProtection="1">
      <alignment vertical="center"/>
    </xf>
    <xf numFmtId="0" fontId="8" fillId="0" borderId="14" xfId="0" applyFont="1" applyBorder="1" applyAlignment="1" applyProtection="1">
      <alignment vertical="center"/>
    </xf>
    <xf numFmtId="0" fontId="8" fillId="0" borderId="0" xfId="0" applyFont="1" applyAlignment="1">
      <alignment horizontal="lef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3" xfId="0" applyFont="1" applyBorder="1" applyAlignment="1" applyProtection="1">
      <alignment vertical="center"/>
    </xf>
    <xf numFmtId="0" fontId="9" fillId="0" borderId="0" xfId="0" applyFont="1" applyBorder="1" applyAlignment="1" applyProtection="1">
      <alignment vertical="center"/>
    </xf>
    <xf numFmtId="0" fontId="9" fillId="0" borderId="14" xfId="0" applyFont="1" applyBorder="1" applyAlignment="1" applyProtection="1">
      <alignment vertical="center"/>
    </xf>
    <xf numFmtId="0" fontId="9" fillId="0" borderId="0" xfId="0" applyFont="1" applyAlignment="1">
      <alignment horizontal="left" vertical="center"/>
    </xf>
    <xf numFmtId="0" fontId="21" fillId="0" borderId="0" xfId="0" applyFont="1" applyAlignment="1" applyProtection="1">
      <alignment vertical="center" wrapText="1"/>
    </xf>
    <xf numFmtId="0" fontId="0" fillId="0" borderId="13" xfId="0" applyFont="1" applyBorder="1" applyAlignment="1" applyProtection="1">
      <alignment vertical="center"/>
    </xf>
    <xf numFmtId="0" fontId="0" fillId="0" borderId="0" xfId="0" applyBorder="1" applyAlignment="1" applyProtection="1">
      <alignment vertical="center"/>
    </xf>
    <xf numFmtId="0" fontId="22" fillId="0" borderId="21" xfId="0" applyFont="1" applyBorder="1" applyAlignment="1" applyProtection="1">
      <alignment horizontal="center" vertical="center"/>
    </xf>
    <xf numFmtId="49" fontId="22" fillId="0" borderId="21" xfId="0" applyNumberFormat="1" applyFont="1" applyBorder="1" applyAlignment="1" applyProtection="1">
      <alignment horizontal="left" vertical="center" wrapText="1"/>
    </xf>
    <xf numFmtId="0" fontId="22" fillId="0" borderId="21" xfId="0" applyFont="1" applyBorder="1" applyAlignment="1" applyProtection="1">
      <alignment horizontal="left" vertical="center" wrapText="1"/>
    </xf>
    <xf numFmtId="0" fontId="22" fillId="0" borderId="21" xfId="0" applyFont="1" applyBorder="1" applyAlignment="1" applyProtection="1">
      <alignment horizontal="center" vertical="center" wrapText="1"/>
    </xf>
    <xf numFmtId="167" fontId="22" fillId="0" borderId="21" xfId="0" applyNumberFormat="1" applyFont="1" applyBorder="1" applyAlignment="1" applyProtection="1">
      <alignment vertical="center"/>
    </xf>
    <xf numFmtId="4" fontId="22" fillId="2" borderId="21" xfId="0" applyNumberFormat="1" applyFont="1" applyFill="1" applyBorder="1" applyAlignment="1" applyProtection="1">
      <alignment vertical="center"/>
      <protection locked="0"/>
    </xf>
    <xf numFmtId="4" fontId="22" fillId="0" borderId="21" xfId="0" applyNumberFormat="1" applyFont="1" applyBorder="1" applyAlignment="1" applyProtection="1">
      <alignment vertical="center"/>
    </xf>
    <xf numFmtId="0" fontId="23" fillId="0" borderId="4" xfId="0" applyFont="1" applyBorder="1" applyAlignment="1">
      <alignment vertical="center"/>
    </xf>
    <xf numFmtId="0" fontId="22" fillId="2" borderId="13"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18" xfId="0" applyFont="1" applyBorder="1" applyAlignment="1" applyProtection="1">
      <alignment vertical="center"/>
    </xf>
    <xf numFmtId="0" fontId="0" fillId="0" borderId="19" xfId="0" applyBorder="1" applyAlignment="1" applyProtection="1">
      <alignment vertical="center"/>
    </xf>
    <xf numFmtId="0" fontId="0" fillId="0" borderId="20" xfId="0" applyFont="1" applyBorder="1" applyAlignment="1" applyProtection="1">
      <alignment vertical="center"/>
    </xf>
    <xf numFmtId="0" fontId="0" fillId="0" borderId="0" xfId="0" applyAlignment="1">
      <alignment vertical="top"/>
    </xf>
    <xf numFmtId="0" fontId="24" fillId="0" borderId="22" xfId="0" applyFont="1" applyBorder="1" applyAlignment="1">
      <alignment vertical="center" wrapText="1"/>
    </xf>
    <xf numFmtId="0" fontId="24" fillId="0" borderId="23" xfId="0" applyFont="1" applyBorder="1" applyAlignment="1">
      <alignment vertical="center" wrapText="1"/>
    </xf>
    <xf numFmtId="0" fontId="24" fillId="0" borderId="24" xfId="0" applyFont="1" applyBorder="1" applyAlignment="1">
      <alignment vertical="center" wrapText="1"/>
    </xf>
    <xf numFmtId="0" fontId="24" fillId="0" borderId="25" xfId="0" applyFont="1" applyBorder="1" applyAlignment="1">
      <alignment horizontal="center" vertical="center" wrapText="1"/>
    </xf>
    <xf numFmtId="0" fontId="24" fillId="0" borderId="26" xfId="0" applyFont="1" applyBorder="1" applyAlignment="1">
      <alignment horizontal="center" vertical="center" wrapText="1"/>
    </xf>
    <xf numFmtId="0" fontId="24" fillId="0" borderId="25" xfId="0" applyFont="1" applyBorder="1" applyAlignment="1">
      <alignment vertical="center" wrapText="1"/>
    </xf>
    <xf numFmtId="0" fontId="24" fillId="0" borderId="26" xfId="0" applyFont="1" applyBorder="1" applyAlignment="1">
      <alignment vertical="center" wrapText="1"/>
    </xf>
    <xf numFmtId="0" fontId="26" fillId="0" borderId="1" xfId="0" applyFont="1" applyBorder="1" applyAlignment="1">
      <alignment horizontal="left" vertical="center" wrapText="1"/>
    </xf>
    <xf numFmtId="0" fontId="27" fillId="0" borderId="1" xfId="0" applyFont="1" applyBorder="1" applyAlignment="1">
      <alignment horizontal="left" vertical="center" wrapText="1"/>
    </xf>
    <xf numFmtId="0" fontId="27" fillId="0" borderId="25" xfId="0" applyFont="1" applyBorder="1" applyAlignment="1">
      <alignment vertical="center" wrapText="1"/>
    </xf>
    <xf numFmtId="0" fontId="27" fillId="0" borderId="1" xfId="0" applyFont="1" applyBorder="1" applyAlignment="1">
      <alignment vertical="center" wrapText="1"/>
    </xf>
    <xf numFmtId="0" fontId="27" fillId="0" borderId="1" xfId="0" applyFont="1" applyBorder="1" applyAlignment="1">
      <alignment horizontal="left" vertical="center"/>
    </xf>
    <xf numFmtId="0" fontId="27" fillId="0" borderId="1" xfId="0" applyFont="1" applyBorder="1" applyAlignment="1">
      <alignment vertical="center"/>
    </xf>
    <xf numFmtId="49" fontId="27" fillId="0" borderId="1" xfId="0" applyNumberFormat="1" applyFont="1" applyBorder="1" applyAlignment="1">
      <alignment vertical="center" wrapText="1"/>
    </xf>
    <xf numFmtId="0" fontId="24" fillId="0" borderId="28" xfId="0" applyFont="1" applyBorder="1" applyAlignment="1">
      <alignment vertical="center" wrapText="1"/>
    </xf>
    <xf numFmtId="0" fontId="28" fillId="0" borderId="27" xfId="0" applyFont="1" applyBorder="1" applyAlignment="1">
      <alignment vertical="center" wrapText="1"/>
    </xf>
    <xf numFmtId="0" fontId="24" fillId="0" borderId="29" xfId="0" applyFont="1" applyBorder="1" applyAlignment="1">
      <alignment vertical="center" wrapText="1"/>
    </xf>
    <xf numFmtId="0" fontId="24" fillId="0" borderId="1" xfId="0" applyFont="1" applyBorder="1" applyAlignment="1">
      <alignment vertical="top"/>
    </xf>
    <xf numFmtId="0" fontId="24" fillId="0" borderId="0" xfId="0" applyFont="1" applyAlignment="1">
      <alignment vertical="top"/>
    </xf>
    <xf numFmtId="0" fontId="24" fillId="0" borderId="22" xfId="0" applyFont="1" applyBorder="1" applyAlignment="1">
      <alignment horizontal="left" vertical="center"/>
    </xf>
    <xf numFmtId="0" fontId="24" fillId="0" borderId="23" xfId="0" applyFont="1" applyBorder="1" applyAlignment="1">
      <alignment horizontal="left" vertical="center"/>
    </xf>
    <xf numFmtId="0" fontId="24" fillId="0" borderId="24" xfId="0" applyFont="1" applyBorder="1" applyAlignment="1">
      <alignment horizontal="left" vertical="center"/>
    </xf>
    <xf numFmtId="0" fontId="24" fillId="0" borderId="25" xfId="0" applyFont="1" applyBorder="1" applyAlignment="1">
      <alignment horizontal="left" vertical="center"/>
    </xf>
    <xf numFmtId="0" fontId="24" fillId="0" borderId="26" xfId="0" applyFont="1" applyBorder="1" applyAlignment="1">
      <alignment horizontal="left" vertical="center"/>
    </xf>
    <xf numFmtId="0" fontId="26" fillId="0" borderId="1" xfId="0" applyFont="1" applyBorder="1" applyAlignment="1">
      <alignment horizontal="left" vertical="center"/>
    </xf>
    <xf numFmtId="0" fontId="29" fillId="0" borderId="0" xfId="0" applyFont="1" applyAlignment="1">
      <alignment horizontal="left" vertical="center"/>
    </xf>
    <xf numFmtId="0" fontId="26" fillId="0" borderId="27" xfId="0" applyFont="1" applyBorder="1" applyAlignment="1">
      <alignment horizontal="left" vertical="center"/>
    </xf>
    <xf numFmtId="0" fontId="26" fillId="0" borderId="27" xfId="0" applyFont="1" applyBorder="1" applyAlignment="1">
      <alignment horizontal="center" vertical="center"/>
    </xf>
    <xf numFmtId="0" fontId="29" fillId="0" borderId="27" xfId="0" applyFont="1" applyBorder="1" applyAlignment="1">
      <alignment horizontal="left" vertical="center"/>
    </xf>
    <xf numFmtId="0" fontId="30" fillId="0" borderId="1" xfId="0" applyFont="1" applyBorder="1" applyAlignment="1">
      <alignment horizontal="left" vertical="center"/>
    </xf>
    <xf numFmtId="0" fontId="27" fillId="0" borderId="0" xfId="0" applyFont="1" applyAlignment="1">
      <alignment horizontal="left" vertical="center"/>
    </xf>
    <xf numFmtId="0" fontId="27" fillId="0" borderId="1" xfId="0" applyFont="1" applyBorder="1" applyAlignment="1">
      <alignment horizontal="center" vertical="center"/>
    </xf>
    <xf numFmtId="0" fontId="27" fillId="0" borderId="25" xfId="0" applyFont="1" applyBorder="1" applyAlignment="1">
      <alignment horizontal="left" vertical="center"/>
    </xf>
    <xf numFmtId="0" fontId="27" fillId="0" borderId="1" xfId="0" applyFont="1" applyFill="1" applyBorder="1" applyAlignment="1">
      <alignment horizontal="left" vertical="center"/>
    </xf>
    <xf numFmtId="0" fontId="27" fillId="0" borderId="1" xfId="0" applyFont="1" applyFill="1" applyBorder="1" applyAlignment="1">
      <alignment horizontal="center" vertical="center"/>
    </xf>
    <xf numFmtId="0" fontId="24" fillId="0" borderId="28" xfId="0" applyFont="1" applyBorder="1" applyAlignment="1">
      <alignment horizontal="left" vertical="center"/>
    </xf>
    <xf numFmtId="0" fontId="28" fillId="0" borderId="27" xfId="0" applyFont="1" applyBorder="1" applyAlignment="1">
      <alignment horizontal="left" vertical="center"/>
    </xf>
    <xf numFmtId="0" fontId="24" fillId="0" borderId="29" xfId="0" applyFont="1" applyBorder="1" applyAlignment="1">
      <alignment horizontal="left" vertical="center"/>
    </xf>
    <xf numFmtId="0" fontId="24" fillId="0" borderId="1" xfId="0" applyFont="1" applyBorder="1" applyAlignment="1">
      <alignment horizontal="left" vertical="center"/>
    </xf>
    <xf numFmtId="0" fontId="28" fillId="0" borderId="1" xfId="0" applyFont="1" applyBorder="1" applyAlignment="1">
      <alignment horizontal="left" vertical="center"/>
    </xf>
    <xf numFmtId="0" fontId="29" fillId="0" borderId="1" xfId="0" applyFont="1" applyBorder="1" applyAlignment="1">
      <alignment horizontal="left" vertical="center"/>
    </xf>
    <xf numFmtId="0" fontId="27" fillId="0" borderId="27" xfId="0" applyFont="1" applyBorder="1" applyAlignment="1">
      <alignment horizontal="left" vertical="center"/>
    </xf>
    <xf numFmtId="0" fontId="24" fillId="0" borderId="1" xfId="0" applyFont="1" applyBorder="1" applyAlignment="1">
      <alignment horizontal="left" vertical="center" wrapText="1"/>
    </xf>
    <xf numFmtId="0" fontId="27" fillId="0" borderId="1" xfId="0" applyFont="1" applyBorder="1" applyAlignment="1">
      <alignment horizontal="center" vertical="center" wrapText="1"/>
    </xf>
    <xf numFmtId="0" fontId="24" fillId="0" borderId="22" xfId="0" applyFont="1" applyBorder="1" applyAlignment="1">
      <alignment horizontal="left" vertical="center" wrapText="1"/>
    </xf>
    <xf numFmtId="0" fontId="24" fillId="0" borderId="23" xfId="0" applyFont="1" applyBorder="1" applyAlignment="1">
      <alignment horizontal="left" vertical="center" wrapText="1"/>
    </xf>
    <xf numFmtId="0" fontId="24" fillId="0" borderId="24" xfId="0" applyFont="1" applyBorder="1" applyAlignment="1">
      <alignment horizontal="left" vertical="center" wrapText="1"/>
    </xf>
    <xf numFmtId="0" fontId="24" fillId="0" borderId="25" xfId="0" applyFont="1" applyBorder="1" applyAlignment="1">
      <alignment horizontal="left" vertical="center" wrapText="1"/>
    </xf>
    <xf numFmtId="0" fontId="24" fillId="0" borderId="26" xfId="0" applyFont="1" applyBorder="1" applyAlignment="1">
      <alignment horizontal="left" vertical="center" wrapText="1"/>
    </xf>
    <xf numFmtId="0" fontId="29" fillId="0" borderId="25" xfId="0" applyFont="1" applyBorder="1" applyAlignment="1">
      <alignment horizontal="left" vertical="center" wrapText="1"/>
    </xf>
    <xf numFmtId="0" fontId="29" fillId="0" borderId="26" xfId="0" applyFont="1" applyBorder="1" applyAlignment="1">
      <alignment horizontal="left" vertical="center" wrapText="1"/>
    </xf>
    <xf numFmtId="0" fontId="27" fillId="0" borderId="25" xfId="0" applyFont="1" applyBorder="1" applyAlignment="1">
      <alignment horizontal="left" vertical="center" wrapText="1"/>
    </xf>
    <xf numFmtId="0" fontId="27" fillId="0" borderId="26" xfId="0" applyFont="1" applyBorder="1" applyAlignment="1">
      <alignment horizontal="left" vertical="center" wrapText="1"/>
    </xf>
    <xf numFmtId="0" fontId="27" fillId="0" borderId="26" xfId="0" applyFont="1" applyBorder="1" applyAlignment="1">
      <alignment horizontal="left" vertical="center"/>
    </xf>
    <xf numFmtId="0" fontId="27" fillId="0" borderId="28" xfId="0" applyFont="1" applyBorder="1" applyAlignment="1">
      <alignment horizontal="left" vertical="center" wrapText="1"/>
    </xf>
    <xf numFmtId="0" fontId="27" fillId="0" borderId="27" xfId="0" applyFont="1" applyBorder="1" applyAlignment="1">
      <alignment horizontal="left" vertical="center" wrapText="1"/>
    </xf>
    <xf numFmtId="0" fontId="27" fillId="0" borderId="29" xfId="0" applyFont="1" applyBorder="1" applyAlignment="1">
      <alignment horizontal="left" vertical="center" wrapText="1"/>
    </xf>
    <xf numFmtId="0" fontId="27" fillId="0" borderId="1" xfId="0" applyFont="1" applyBorder="1" applyAlignment="1">
      <alignment horizontal="left" vertical="top"/>
    </xf>
    <xf numFmtId="0" fontId="27" fillId="0" borderId="1" xfId="0" applyFont="1" applyBorder="1" applyAlignment="1">
      <alignment horizontal="center" vertical="top"/>
    </xf>
    <xf numFmtId="0" fontId="27" fillId="0" borderId="28" xfId="0" applyFont="1" applyBorder="1" applyAlignment="1">
      <alignment horizontal="left" vertical="center"/>
    </xf>
    <xf numFmtId="0" fontId="27" fillId="0" borderId="29" xfId="0" applyFont="1" applyBorder="1" applyAlignment="1">
      <alignment horizontal="left" vertical="center"/>
    </xf>
    <xf numFmtId="0" fontId="29" fillId="0" borderId="0" xfId="0" applyFont="1" applyAlignment="1">
      <alignment vertical="center"/>
    </xf>
    <xf numFmtId="0" fontId="26" fillId="0" borderId="1" xfId="0" applyFont="1" applyBorder="1" applyAlignment="1">
      <alignment vertical="center"/>
    </xf>
    <xf numFmtId="0" fontId="29" fillId="0" borderId="27" xfId="0" applyFont="1" applyBorder="1" applyAlignment="1">
      <alignment vertical="center"/>
    </xf>
    <xf numFmtId="0" fontId="26" fillId="0" borderId="27" xfId="0" applyFont="1" applyBorder="1" applyAlignment="1">
      <alignment vertical="center"/>
    </xf>
    <xf numFmtId="0" fontId="0" fillId="0" borderId="1" xfId="0" applyBorder="1" applyAlignment="1">
      <alignment vertical="top"/>
    </xf>
    <xf numFmtId="49" fontId="27" fillId="0" borderId="1" xfId="0" applyNumberFormat="1" applyFont="1" applyBorder="1" applyAlignment="1">
      <alignment horizontal="left" vertical="center"/>
    </xf>
    <xf numFmtId="0" fontId="0" fillId="0" borderId="27" xfId="0" applyBorder="1" applyAlignment="1">
      <alignment vertical="top"/>
    </xf>
    <xf numFmtId="0" fontId="26" fillId="0" borderId="27" xfId="0" applyFont="1" applyBorder="1" applyAlignment="1">
      <alignment horizontal="left"/>
    </xf>
    <xf numFmtId="0" fontId="29" fillId="0" borderId="27" xfId="0" applyFont="1" applyBorder="1" applyAlignment="1"/>
    <xf numFmtId="0" fontId="24" fillId="0" borderId="25" xfId="0" applyFont="1" applyBorder="1" applyAlignment="1">
      <alignment vertical="top"/>
    </xf>
    <xf numFmtId="0" fontId="24" fillId="0" borderId="26" xfId="0" applyFont="1" applyBorder="1" applyAlignment="1">
      <alignment vertical="top"/>
    </xf>
    <xf numFmtId="0" fontId="24" fillId="0" borderId="1" xfId="0" applyFont="1" applyBorder="1" applyAlignment="1">
      <alignment horizontal="center" vertical="center"/>
    </xf>
    <xf numFmtId="0" fontId="24" fillId="0" borderId="1" xfId="0" applyFont="1" applyBorder="1" applyAlignment="1">
      <alignment horizontal="left" vertical="top"/>
    </xf>
    <xf numFmtId="0" fontId="24" fillId="0" borderId="28" xfId="0" applyFont="1" applyBorder="1" applyAlignment="1">
      <alignment vertical="top"/>
    </xf>
    <xf numFmtId="0" fontId="24" fillId="0" borderId="27" xfId="0" applyFont="1" applyBorder="1" applyAlignment="1">
      <alignment vertical="top"/>
    </xf>
    <xf numFmtId="0" fontId="24" fillId="0" borderId="29" xfId="0" applyFont="1" applyBorder="1" applyAlignment="1">
      <alignment vertical="top"/>
    </xf>
    <xf numFmtId="0" fontId="3" fillId="0" borderId="0" xfId="0" applyFont="1" applyAlignment="1" applyProtection="1">
      <alignment horizontal="left" vertical="center" wrapText="1"/>
    </xf>
    <xf numFmtId="0" fontId="0" fillId="0" borderId="0" xfId="0" applyFont="1" applyAlignment="1" applyProtection="1">
      <alignment vertical="center"/>
    </xf>
    <xf numFmtId="0" fontId="0" fillId="0" borderId="0" xfId="0"/>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3" fillId="0" borderId="0" xfId="0" applyFont="1" applyAlignment="1">
      <alignment horizontal="left" vertical="center" wrapText="1"/>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27" fillId="0" borderId="1" xfId="0" applyFont="1" applyBorder="1" applyAlignment="1">
      <alignment horizontal="left" vertical="top"/>
    </xf>
    <xf numFmtId="0" fontId="27" fillId="0" borderId="1" xfId="0" applyFont="1" applyBorder="1" applyAlignment="1">
      <alignment horizontal="left" vertical="center"/>
    </xf>
    <xf numFmtId="0" fontId="26" fillId="0" borderId="27" xfId="0" applyFont="1" applyBorder="1" applyAlignment="1">
      <alignment horizontal="left"/>
    </xf>
    <xf numFmtId="0" fontId="25" fillId="0" borderId="1" xfId="0" applyFont="1" applyBorder="1" applyAlignment="1">
      <alignment horizontal="center" vertical="center" wrapText="1"/>
    </xf>
    <xf numFmtId="0" fontId="25" fillId="0" borderId="1" xfId="0" applyFont="1" applyBorder="1" applyAlignment="1">
      <alignment horizontal="center" vertical="center"/>
    </xf>
    <xf numFmtId="0" fontId="27" fillId="0" borderId="1" xfId="0" applyFont="1" applyBorder="1" applyAlignment="1">
      <alignment horizontal="left" vertical="center" wrapText="1"/>
    </xf>
    <xf numFmtId="49" fontId="27" fillId="0" borderId="1" xfId="0" applyNumberFormat="1" applyFont="1" applyBorder="1" applyAlignment="1">
      <alignment horizontal="left" vertical="center" wrapText="1"/>
    </xf>
    <xf numFmtId="0" fontId="26" fillId="0" borderId="27" xfId="0" applyFont="1" applyBorder="1" applyAlignment="1">
      <alignment horizontal="left" wrapText="1"/>
    </xf>
  </cellXfs>
  <cellStyles count="1">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BM134"/>
  <sheetViews>
    <sheetView showGridLines="0" tabSelected="1" topLeftCell="A106" workbookViewId="0">
      <selection activeCell="J115" sqref="J115"/>
    </sheetView>
  </sheetViews>
  <sheetFormatPr defaultRowHeight="11.25" x14ac:dyDescent="0.2"/>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40"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I2" s="40"/>
      <c r="L2" s="257"/>
      <c r="M2" s="257"/>
      <c r="N2" s="257"/>
      <c r="O2" s="257"/>
      <c r="P2" s="257"/>
      <c r="Q2" s="257"/>
      <c r="R2" s="257"/>
      <c r="S2" s="257"/>
      <c r="T2" s="257"/>
      <c r="U2" s="257"/>
      <c r="V2" s="257"/>
      <c r="AT2" s="11" t="s">
        <v>42</v>
      </c>
    </row>
    <row r="3" spans="1:46" s="1" customFormat="1" ht="6.95" customHeight="1" x14ac:dyDescent="0.2">
      <c r="B3" s="41"/>
      <c r="C3" s="42"/>
      <c r="D3" s="42"/>
      <c r="E3" s="42"/>
      <c r="F3" s="42"/>
      <c r="G3" s="42"/>
      <c r="H3" s="42"/>
      <c r="I3" s="43"/>
      <c r="J3" s="42"/>
      <c r="K3" s="42"/>
      <c r="L3" s="12"/>
      <c r="AT3" s="11" t="s">
        <v>40</v>
      </c>
    </row>
    <row r="4" spans="1:46" s="1" customFormat="1" ht="24.95" customHeight="1" x14ac:dyDescent="0.2">
      <c r="B4" s="12"/>
      <c r="D4" s="44" t="s">
        <v>43</v>
      </c>
      <c r="I4" s="40"/>
      <c r="L4" s="12"/>
      <c r="M4" s="45" t="s">
        <v>1</v>
      </c>
      <c r="AT4" s="11" t="s">
        <v>0</v>
      </c>
    </row>
    <row r="5" spans="1:46" s="1" customFormat="1" ht="6.95" customHeight="1" x14ac:dyDescent="0.2">
      <c r="B5" s="12"/>
      <c r="I5" s="40"/>
      <c r="L5" s="12"/>
    </row>
    <row r="6" spans="1:46" s="1" customFormat="1" ht="12" customHeight="1" x14ac:dyDescent="0.2">
      <c r="B6" s="12"/>
      <c r="D6" s="46" t="s">
        <v>2</v>
      </c>
      <c r="I6" s="40"/>
      <c r="L6" s="12"/>
    </row>
    <row r="7" spans="1:46" s="1" customFormat="1" ht="16.5" customHeight="1" x14ac:dyDescent="0.2">
      <c r="B7" s="12"/>
      <c r="E7" s="260" t="e">
        <f>#REF!</f>
        <v>#REF!</v>
      </c>
      <c r="F7" s="261"/>
      <c r="G7" s="261"/>
      <c r="H7" s="261"/>
      <c r="I7" s="40"/>
      <c r="L7" s="12"/>
    </row>
    <row r="8" spans="1:46" s="1" customFormat="1" ht="12" customHeight="1" x14ac:dyDescent="0.2">
      <c r="B8" s="12"/>
      <c r="D8" s="46" t="s">
        <v>44</v>
      </c>
      <c r="I8" s="40"/>
      <c r="L8" s="12"/>
    </row>
    <row r="9" spans="1:46" s="2" customFormat="1" ht="16.5" customHeight="1" x14ac:dyDescent="0.2">
      <c r="A9" s="20"/>
      <c r="B9" s="23"/>
      <c r="C9" s="20"/>
      <c r="D9" s="20"/>
      <c r="E9" s="260" t="s">
        <v>120</v>
      </c>
      <c r="F9" s="262"/>
      <c r="G9" s="262"/>
      <c r="H9" s="262"/>
      <c r="I9" s="47"/>
      <c r="J9" s="20"/>
      <c r="K9" s="20"/>
      <c r="L9" s="48"/>
      <c r="S9" s="20"/>
      <c r="T9" s="20"/>
      <c r="U9" s="20"/>
      <c r="V9" s="20"/>
      <c r="W9" s="20"/>
      <c r="X9" s="20"/>
      <c r="Y9" s="20"/>
      <c r="Z9" s="20"/>
      <c r="AA9" s="20"/>
      <c r="AB9" s="20"/>
      <c r="AC9" s="20"/>
      <c r="AD9" s="20"/>
      <c r="AE9" s="20"/>
    </row>
    <row r="10" spans="1:46" s="2" customFormat="1" ht="12" customHeight="1" x14ac:dyDescent="0.2">
      <c r="A10" s="20"/>
      <c r="B10" s="23"/>
      <c r="C10" s="20"/>
      <c r="D10" s="46" t="s">
        <v>45</v>
      </c>
      <c r="E10" s="20"/>
      <c r="F10" s="20"/>
      <c r="G10" s="20"/>
      <c r="H10" s="20"/>
      <c r="I10" s="47"/>
      <c r="J10" s="20"/>
      <c r="K10" s="20"/>
      <c r="L10" s="48"/>
      <c r="S10" s="20"/>
      <c r="T10" s="20"/>
      <c r="U10" s="20"/>
      <c r="V10" s="20"/>
      <c r="W10" s="20"/>
      <c r="X10" s="20"/>
      <c r="Y10" s="20"/>
      <c r="Z10" s="20"/>
      <c r="AA10" s="20"/>
      <c r="AB10" s="20"/>
      <c r="AC10" s="20"/>
      <c r="AD10" s="20"/>
      <c r="AE10" s="20"/>
    </row>
    <row r="11" spans="1:46" s="2" customFormat="1" ht="16.5" customHeight="1" x14ac:dyDescent="0.2">
      <c r="A11" s="20"/>
      <c r="B11" s="23"/>
      <c r="C11" s="20"/>
      <c r="D11" s="20"/>
      <c r="E11" s="263" t="s">
        <v>46</v>
      </c>
      <c r="F11" s="262"/>
      <c r="G11" s="262"/>
      <c r="H11" s="262"/>
      <c r="I11" s="47"/>
      <c r="J11" s="20"/>
      <c r="K11" s="20"/>
      <c r="L11" s="48"/>
      <c r="S11" s="20"/>
      <c r="T11" s="20"/>
      <c r="U11" s="20"/>
      <c r="V11" s="20"/>
      <c r="W11" s="20"/>
      <c r="X11" s="20"/>
      <c r="Y11" s="20"/>
      <c r="Z11" s="20"/>
      <c r="AA11" s="20"/>
      <c r="AB11" s="20"/>
      <c r="AC11" s="20"/>
      <c r="AD11" s="20"/>
      <c r="AE11" s="20"/>
    </row>
    <row r="12" spans="1:46" s="2" customFormat="1" x14ac:dyDescent="0.2">
      <c r="A12" s="20"/>
      <c r="B12" s="23"/>
      <c r="C12" s="20"/>
      <c r="D12" s="20"/>
      <c r="E12" s="20"/>
      <c r="F12" s="20"/>
      <c r="G12" s="20"/>
      <c r="H12" s="20"/>
      <c r="I12" s="47"/>
      <c r="J12" s="20"/>
      <c r="K12" s="20"/>
      <c r="L12" s="48"/>
      <c r="S12" s="20"/>
      <c r="T12" s="20"/>
      <c r="U12" s="20"/>
      <c r="V12" s="20"/>
      <c r="W12" s="20"/>
      <c r="X12" s="20"/>
      <c r="Y12" s="20"/>
      <c r="Z12" s="20"/>
      <c r="AA12" s="20"/>
      <c r="AB12" s="20"/>
      <c r="AC12" s="20"/>
      <c r="AD12" s="20"/>
      <c r="AE12" s="20"/>
    </row>
    <row r="13" spans="1:46" s="2" customFormat="1" ht="12" customHeight="1" x14ac:dyDescent="0.2">
      <c r="A13" s="20"/>
      <c r="B13" s="23"/>
      <c r="C13" s="20"/>
      <c r="D13" s="46" t="s">
        <v>3</v>
      </c>
      <c r="E13" s="20"/>
      <c r="F13" s="39" t="s">
        <v>4</v>
      </c>
      <c r="G13" s="20"/>
      <c r="H13" s="20"/>
      <c r="I13" s="49" t="s">
        <v>5</v>
      </c>
      <c r="J13" s="39" t="s">
        <v>4</v>
      </c>
      <c r="K13" s="20"/>
      <c r="L13" s="48"/>
      <c r="S13" s="20"/>
      <c r="T13" s="20"/>
      <c r="U13" s="20"/>
      <c r="V13" s="20"/>
      <c r="W13" s="20"/>
      <c r="X13" s="20"/>
      <c r="Y13" s="20"/>
      <c r="Z13" s="20"/>
      <c r="AA13" s="20"/>
      <c r="AB13" s="20"/>
      <c r="AC13" s="20"/>
      <c r="AD13" s="20"/>
      <c r="AE13" s="20"/>
    </row>
    <row r="14" spans="1:46" s="2" customFormat="1" ht="12" customHeight="1" x14ac:dyDescent="0.2">
      <c r="A14" s="20"/>
      <c r="B14" s="23"/>
      <c r="C14" s="20"/>
      <c r="D14" s="46" t="s">
        <v>6</v>
      </c>
      <c r="E14" s="20"/>
      <c r="F14" s="39" t="s">
        <v>7</v>
      </c>
      <c r="G14" s="20"/>
      <c r="H14" s="20"/>
      <c r="I14" s="49" t="s">
        <v>8</v>
      </c>
      <c r="J14" s="50" t="e">
        <f>#REF!</f>
        <v>#REF!</v>
      </c>
      <c r="K14" s="20"/>
      <c r="L14" s="48"/>
      <c r="S14" s="20"/>
      <c r="T14" s="20"/>
      <c r="U14" s="20"/>
      <c r="V14" s="20"/>
      <c r="W14" s="20"/>
      <c r="X14" s="20"/>
      <c r="Y14" s="20"/>
      <c r="Z14" s="20"/>
      <c r="AA14" s="20"/>
      <c r="AB14" s="20"/>
      <c r="AC14" s="20"/>
      <c r="AD14" s="20"/>
      <c r="AE14" s="20"/>
    </row>
    <row r="15" spans="1:46" s="2" customFormat="1" ht="10.9" customHeight="1" x14ac:dyDescent="0.2">
      <c r="A15" s="20"/>
      <c r="B15" s="23"/>
      <c r="C15" s="20"/>
      <c r="D15" s="20"/>
      <c r="E15" s="20"/>
      <c r="F15" s="20"/>
      <c r="G15" s="20"/>
      <c r="H15" s="20"/>
      <c r="I15" s="47"/>
      <c r="J15" s="20"/>
      <c r="K15" s="20"/>
      <c r="L15" s="48"/>
      <c r="S15" s="20"/>
      <c r="T15" s="20"/>
      <c r="U15" s="20"/>
      <c r="V15" s="20"/>
      <c r="W15" s="20"/>
      <c r="X15" s="20"/>
      <c r="Y15" s="20"/>
      <c r="Z15" s="20"/>
      <c r="AA15" s="20"/>
      <c r="AB15" s="20"/>
      <c r="AC15" s="20"/>
      <c r="AD15" s="20"/>
      <c r="AE15" s="20"/>
    </row>
    <row r="16" spans="1:46" s="2" customFormat="1" ht="12" customHeight="1" x14ac:dyDescent="0.2">
      <c r="A16" s="20"/>
      <c r="B16" s="23"/>
      <c r="C16" s="20"/>
      <c r="D16" s="46" t="s">
        <v>9</v>
      </c>
      <c r="E16" s="20"/>
      <c r="F16" s="20"/>
      <c r="G16" s="20"/>
      <c r="H16" s="20"/>
      <c r="I16" s="49" t="s">
        <v>10</v>
      </c>
      <c r="J16" s="39" t="s">
        <v>4</v>
      </c>
      <c r="K16" s="20"/>
      <c r="L16" s="48"/>
      <c r="S16" s="20"/>
      <c r="T16" s="20"/>
      <c r="U16" s="20"/>
      <c r="V16" s="20"/>
      <c r="W16" s="20"/>
      <c r="X16" s="20"/>
      <c r="Y16" s="20"/>
      <c r="Z16" s="20"/>
      <c r="AA16" s="20"/>
      <c r="AB16" s="20"/>
      <c r="AC16" s="20"/>
      <c r="AD16" s="20"/>
      <c r="AE16" s="20"/>
    </row>
    <row r="17" spans="1:31" s="2" customFormat="1" ht="18" customHeight="1" x14ac:dyDescent="0.2">
      <c r="A17" s="20"/>
      <c r="B17" s="23"/>
      <c r="C17" s="20"/>
      <c r="D17" s="20"/>
      <c r="E17" s="39" t="s">
        <v>11</v>
      </c>
      <c r="F17" s="20"/>
      <c r="G17" s="20"/>
      <c r="H17" s="20"/>
      <c r="I17" s="49" t="s">
        <v>12</v>
      </c>
      <c r="J17" s="39" t="s">
        <v>4</v>
      </c>
      <c r="K17" s="20"/>
      <c r="L17" s="48"/>
      <c r="S17" s="20"/>
      <c r="T17" s="20"/>
      <c r="U17" s="20"/>
      <c r="V17" s="20"/>
      <c r="W17" s="20"/>
      <c r="X17" s="20"/>
      <c r="Y17" s="20"/>
      <c r="Z17" s="20"/>
      <c r="AA17" s="20"/>
      <c r="AB17" s="20"/>
      <c r="AC17" s="20"/>
      <c r="AD17" s="20"/>
      <c r="AE17" s="20"/>
    </row>
    <row r="18" spans="1:31" s="2" customFormat="1" ht="6.95" customHeight="1" x14ac:dyDescent="0.2">
      <c r="A18" s="20"/>
      <c r="B18" s="23"/>
      <c r="C18" s="20"/>
      <c r="D18" s="20"/>
      <c r="E18" s="20"/>
      <c r="F18" s="20"/>
      <c r="G18" s="20"/>
      <c r="H18" s="20"/>
      <c r="I18" s="47"/>
      <c r="J18" s="20"/>
      <c r="K18" s="20"/>
      <c r="L18" s="48"/>
      <c r="S18" s="20"/>
      <c r="T18" s="20"/>
      <c r="U18" s="20"/>
      <c r="V18" s="20"/>
      <c r="W18" s="20"/>
      <c r="X18" s="20"/>
      <c r="Y18" s="20"/>
      <c r="Z18" s="20"/>
      <c r="AA18" s="20"/>
      <c r="AB18" s="20"/>
      <c r="AC18" s="20"/>
      <c r="AD18" s="20"/>
      <c r="AE18" s="20"/>
    </row>
    <row r="19" spans="1:31" s="2" customFormat="1" ht="12" customHeight="1" x14ac:dyDescent="0.2">
      <c r="A19" s="20"/>
      <c r="B19" s="23"/>
      <c r="C19" s="20"/>
      <c r="D19" s="46" t="s">
        <v>13</v>
      </c>
      <c r="E19" s="20"/>
      <c r="F19" s="20"/>
      <c r="G19" s="20"/>
      <c r="H19" s="20"/>
      <c r="I19" s="49" t="s">
        <v>10</v>
      </c>
      <c r="J19" s="18" t="e">
        <f>#REF!</f>
        <v>#REF!</v>
      </c>
      <c r="K19" s="20"/>
      <c r="L19" s="48"/>
      <c r="S19" s="20"/>
      <c r="T19" s="20"/>
      <c r="U19" s="20"/>
      <c r="V19" s="20"/>
      <c r="W19" s="20"/>
      <c r="X19" s="20"/>
      <c r="Y19" s="20"/>
      <c r="Z19" s="20"/>
      <c r="AA19" s="20"/>
      <c r="AB19" s="20"/>
      <c r="AC19" s="20"/>
      <c r="AD19" s="20"/>
      <c r="AE19" s="20"/>
    </row>
    <row r="20" spans="1:31" s="2" customFormat="1" ht="18" customHeight="1" x14ac:dyDescent="0.2">
      <c r="A20" s="20"/>
      <c r="B20" s="23"/>
      <c r="C20" s="20"/>
      <c r="D20" s="20"/>
      <c r="E20" s="264" t="e">
        <f>#REF!</f>
        <v>#REF!</v>
      </c>
      <c r="F20" s="265"/>
      <c r="G20" s="265"/>
      <c r="H20" s="265"/>
      <c r="I20" s="49" t="s">
        <v>12</v>
      </c>
      <c r="J20" s="18" t="e">
        <f>#REF!</f>
        <v>#REF!</v>
      </c>
      <c r="K20" s="20"/>
      <c r="L20" s="48"/>
      <c r="S20" s="20"/>
      <c r="T20" s="20"/>
      <c r="U20" s="20"/>
      <c r="V20" s="20"/>
      <c r="W20" s="20"/>
      <c r="X20" s="20"/>
      <c r="Y20" s="20"/>
      <c r="Z20" s="20"/>
      <c r="AA20" s="20"/>
      <c r="AB20" s="20"/>
      <c r="AC20" s="20"/>
      <c r="AD20" s="20"/>
      <c r="AE20" s="20"/>
    </row>
    <row r="21" spans="1:31" s="2" customFormat="1" ht="6.95" customHeight="1" x14ac:dyDescent="0.2">
      <c r="A21" s="20"/>
      <c r="B21" s="23"/>
      <c r="C21" s="20"/>
      <c r="D21" s="20"/>
      <c r="E21" s="20"/>
      <c r="F21" s="20"/>
      <c r="G21" s="20"/>
      <c r="H21" s="20"/>
      <c r="I21" s="47"/>
      <c r="J21" s="20"/>
      <c r="K21" s="20"/>
      <c r="L21" s="48"/>
      <c r="S21" s="20"/>
      <c r="T21" s="20"/>
      <c r="U21" s="20"/>
      <c r="V21" s="20"/>
      <c r="W21" s="20"/>
      <c r="X21" s="20"/>
      <c r="Y21" s="20"/>
      <c r="Z21" s="20"/>
      <c r="AA21" s="20"/>
      <c r="AB21" s="20"/>
      <c r="AC21" s="20"/>
      <c r="AD21" s="20"/>
      <c r="AE21" s="20"/>
    </row>
    <row r="22" spans="1:31" s="2" customFormat="1" ht="12" customHeight="1" x14ac:dyDescent="0.2">
      <c r="A22" s="20"/>
      <c r="B22" s="23"/>
      <c r="C22" s="20"/>
      <c r="D22" s="46" t="s">
        <v>14</v>
      </c>
      <c r="E22" s="20"/>
      <c r="F22" s="20"/>
      <c r="G22" s="20"/>
      <c r="H22" s="20"/>
      <c r="I22" s="49" t="s">
        <v>10</v>
      </c>
      <c r="J22" s="39" t="s">
        <v>4</v>
      </c>
      <c r="K22" s="20"/>
      <c r="L22" s="48"/>
      <c r="S22" s="20"/>
      <c r="T22" s="20"/>
      <c r="U22" s="20"/>
      <c r="V22" s="20"/>
      <c r="W22" s="20"/>
      <c r="X22" s="20"/>
      <c r="Y22" s="20"/>
      <c r="Z22" s="20"/>
      <c r="AA22" s="20"/>
      <c r="AB22" s="20"/>
      <c r="AC22" s="20"/>
      <c r="AD22" s="20"/>
      <c r="AE22" s="20"/>
    </row>
    <row r="23" spans="1:31" s="2" customFormat="1" ht="18" customHeight="1" x14ac:dyDescent="0.2">
      <c r="A23" s="20"/>
      <c r="B23" s="23"/>
      <c r="C23" s="20"/>
      <c r="D23" s="20"/>
      <c r="E23" s="39" t="s">
        <v>15</v>
      </c>
      <c r="F23" s="20"/>
      <c r="G23" s="20"/>
      <c r="H23" s="20"/>
      <c r="I23" s="49" t="s">
        <v>12</v>
      </c>
      <c r="J23" s="39" t="s">
        <v>4</v>
      </c>
      <c r="K23" s="20"/>
      <c r="L23" s="48"/>
      <c r="S23" s="20"/>
      <c r="T23" s="20"/>
      <c r="U23" s="20"/>
      <c r="V23" s="20"/>
      <c r="W23" s="20"/>
      <c r="X23" s="20"/>
      <c r="Y23" s="20"/>
      <c r="Z23" s="20"/>
      <c r="AA23" s="20"/>
      <c r="AB23" s="20"/>
      <c r="AC23" s="20"/>
      <c r="AD23" s="20"/>
      <c r="AE23" s="20"/>
    </row>
    <row r="24" spans="1:31" s="2" customFormat="1" ht="6.95" customHeight="1" x14ac:dyDescent="0.2">
      <c r="A24" s="20"/>
      <c r="B24" s="23"/>
      <c r="C24" s="20"/>
      <c r="D24" s="20"/>
      <c r="E24" s="20"/>
      <c r="F24" s="20"/>
      <c r="G24" s="20"/>
      <c r="H24" s="20"/>
      <c r="I24" s="47"/>
      <c r="J24" s="20"/>
      <c r="K24" s="20"/>
      <c r="L24" s="48"/>
      <c r="S24" s="20"/>
      <c r="T24" s="20"/>
      <c r="U24" s="20"/>
      <c r="V24" s="20"/>
      <c r="W24" s="20"/>
      <c r="X24" s="20"/>
      <c r="Y24" s="20"/>
      <c r="Z24" s="20"/>
      <c r="AA24" s="20"/>
      <c r="AB24" s="20"/>
      <c r="AC24" s="20"/>
      <c r="AD24" s="20"/>
      <c r="AE24" s="20"/>
    </row>
    <row r="25" spans="1:31" s="2" customFormat="1" ht="12" customHeight="1" x14ac:dyDescent="0.2">
      <c r="A25" s="20"/>
      <c r="B25" s="23"/>
      <c r="C25" s="20"/>
      <c r="D25" s="46" t="s">
        <v>17</v>
      </c>
      <c r="E25" s="20"/>
      <c r="F25" s="20"/>
      <c r="G25" s="20"/>
      <c r="H25" s="20"/>
      <c r="I25" s="49" t="s">
        <v>10</v>
      </c>
      <c r="J25" s="39" t="e">
        <f>IF(#REF!="","",#REF!)</f>
        <v>#REF!</v>
      </c>
      <c r="K25" s="20"/>
      <c r="L25" s="48"/>
      <c r="S25" s="20"/>
      <c r="T25" s="20"/>
      <c r="U25" s="20"/>
      <c r="V25" s="20"/>
      <c r="W25" s="20"/>
      <c r="X25" s="20"/>
      <c r="Y25" s="20"/>
      <c r="Z25" s="20"/>
      <c r="AA25" s="20"/>
      <c r="AB25" s="20"/>
      <c r="AC25" s="20"/>
      <c r="AD25" s="20"/>
      <c r="AE25" s="20"/>
    </row>
    <row r="26" spans="1:31" s="2" customFormat="1" ht="18" customHeight="1" x14ac:dyDescent="0.2">
      <c r="A26" s="20"/>
      <c r="B26" s="23"/>
      <c r="C26" s="20"/>
      <c r="D26" s="20"/>
      <c r="E26" s="39" t="e">
        <f>IF(#REF!="","",#REF!)</f>
        <v>#REF!</v>
      </c>
      <c r="F26" s="20"/>
      <c r="G26" s="20"/>
      <c r="H26" s="20"/>
      <c r="I26" s="49" t="s">
        <v>12</v>
      </c>
      <c r="J26" s="39" t="e">
        <f>IF(#REF!="","",#REF!)</f>
        <v>#REF!</v>
      </c>
      <c r="K26" s="20"/>
      <c r="L26" s="48"/>
      <c r="S26" s="20"/>
      <c r="T26" s="20"/>
      <c r="U26" s="20"/>
      <c r="V26" s="20"/>
      <c r="W26" s="20"/>
      <c r="X26" s="20"/>
      <c r="Y26" s="20"/>
      <c r="Z26" s="20"/>
      <c r="AA26" s="20"/>
      <c r="AB26" s="20"/>
      <c r="AC26" s="20"/>
      <c r="AD26" s="20"/>
      <c r="AE26" s="20"/>
    </row>
    <row r="27" spans="1:31" s="2" customFormat="1" ht="6.95" customHeight="1" x14ac:dyDescent="0.2">
      <c r="A27" s="20"/>
      <c r="B27" s="23"/>
      <c r="C27" s="20"/>
      <c r="D27" s="20"/>
      <c r="E27" s="20"/>
      <c r="F27" s="20"/>
      <c r="G27" s="20"/>
      <c r="H27" s="20"/>
      <c r="I27" s="47"/>
      <c r="J27" s="20"/>
      <c r="K27" s="20"/>
      <c r="L27" s="48"/>
      <c r="S27" s="20"/>
      <c r="T27" s="20"/>
      <c r="U27" s="20"/>
      <c r="V27" s="20"/>
      <c r="W27" s="20"/>
      <c r="X27" s="20"/>
      <c r="Y27" s="20"/>
      <c r="Z27" s="20"/>
      <c r="AA27" s="20"/>
      <c r="AB27" s="20"/>
      <c r="AC27" s="20"/>
      <c r="AD27" s="20"/>
      <c r="AE27" s="20"/>
    </row>
    <row r="28" spans="1:31" s="2" customFormat="1" ht="12" customHeight="1" x14ac:dyDescent="0.2">
      <c r="A28" s="20"/>
      <c r="B28" s="23"/>
      <c r="C28" s="20"/>
      <c r="D28" s="46" t="s">
        <v>18</v>
      </c>
      <c r="E28" s="20"/>
      <c r="F28" s="20"/>
      <c r="G28" s="20"/>
      <c r="H28" s="20"/>
      <c r="I28" s="47"/>
      <c r="J28" s="20"/>
      <c r="K28" s="20"/>
      <c r="L28" s="48"/>
      <c r="S28" s="20"/>
      <c r="T28" s="20"/>
      <c r="U28" s="20"/>
      <c r="V28" s="20"/>
      <c r="W28" s="20"/>
      <c r="X28" s="20"/>
      <c r="Y28" s="20"/>
      <c r="Z28" s="20"/>
      <c r="AA28" s="20"/>
      <c r="AB28" s="20"/>
      <c r="AC28" s="20"/>
      <c r="AD28" s="20"/>
      <c r="AE28" s="20"/>
    </row>
    <row r="29" spans="1:31" s="3" customFormat="1" ht="16.5" customHeight="1" x14ac:dyDescent="0.2">
      <c r="A29" s="51"/>
      <c r="B29" s="52"/>
      <c r="C29" s="51"/>
      <c r="D29" s="51"/>
      <c r="E29" s="266" t="s">
        <v>4</v>
      </c>
      <c r="F29" s="266"/>
      <c r="G29" s="266"/>
      <c r="H29" s="266"/>
      <c r="I29" s="53"/>
      <c r="J29" s="51"/>
      <c r="K29" s="51"/>
      <c r="L29" s="54"/>
      <c r="S29" s="51"/>
      <c r="T29" s="51"/>
      <c r="U29" s="51"/>
      <c r="V29" s="51"/>
      <c r="W29" s="51"/>
      <c r="X29" s="51"/>
      <c r="Y29" s="51"/>
      <c r="Z29" s="51"/>
      <c r="AA29" s="51"/>
      <c r="AB29" s="51"/>
      <c r="AC29" s="51"/>
      <c r="AD29" s="51"/>
      <c r="AE29" s="51"/>
    </row>
    <row r="30" spans="1:31" s="2" customFormat="1" ht="6.95" customHeight="1" x14ac:dyDescent="0.2">
      <c r="A30" s="20"/>
      <c r="B30" s="23"/>
      <c r="C30" s="20"/>
      <c r="D30" s="20"/>
      <c r="E30" s="20"/>
      <c r="F30" s="20"/>
      <c r="G30" s="20"/>
      <c r="H30" s="20"/>
      <c r="I30" s="47"/>
      <c r="J30" s="20"/>
      <c r="K30" s="20"/>
      <c r="L30" s="48"/>
      <c r="S30" s="20"/>
      <c r="T30" s="20"/>
      <c r="U30" s="20"/>
      <c r="V30" s="20"/>
      <c r="W30" s="20"/>
      <c r="X30" s="20"/>
      <c r="Y30" s="20"/>
      <c r="Z30" s="20"/>
      <c r="AA30" s="20"/>
      <c r="AB30" s="20"/>
      <c r="AC30" s="20"/>
      <c r="AD30" s="20"/>
      <c r="AE30" s="20"/>
    </row>
    <row r="31" spans="1:31" s="2" customFormat="1" ht="6.95" customHeight="1" x14ac:dyDescent="0.2">
      <c r="A31" s="20"/>
      <c r="B31" s="23"/>
      <c r="C31" s="20"/>
      <c r="D31" s="55"/>
      <c r="E31" s="55"/>
      <c r="F31" s="55"/>
      <c r="G31" s="55"/>
      <c r="H31" s="55"/>
      <c r="I31" s="56"/>
      <c r="J31" s="55"/>
      <c r="K31" s="55"/>
      <c r="L31" s="48"/>
      <c r="S31" s="20"/>
      <c r="T31" s="20"/>
      <c r="U31" s="20"/>
      <c r="V31" s="20"/>
      <c r="W31" s="20"/>
      <c r="X31" s="20"/>
      <c r="Y31" s="20"/>
      <c r="Z31" s="20"/>
      <c r="AA31" s="20"/>
      <c r="AB31" s="20"/>
      <c r="AC31" s="20"/>
      <c r="AD31" s="20"/>
      <c r="AE31" s="20"/>
    </row>
    <row r="32" spans="1:31" s="2" customFormat="1" ht="25.35" customHeight="1" x14ac:dyDescent="0.2">
      <c r="A32" s="20"/>
      <c r="B32" s="23"/>
      <c r="C32" s="20"/>
      <c r="D32" s="57" t="s">
        <v>19</v>
      </c>
      <c r="E32" s="20"/>
      <c r="F32" s="20"/>
      <c r="G32" s="20"/>
      <c r="H32" s="20"/>
      <c r="I32" s="47"/>
      <c r="J32" s="58">
        <f>ROUND(J92, 2)</f>
        <v>0</v>
      </c>
      <c r="K32" s="20"/>
      <c r="L32" s="48"/>
      <c r="S32" s="20"/>
      <c r="T32" s="20"/>
      <c r="U32" s="20"/>
      <c r="V32" s="20"/>
      <c r="W32" s="20"/>
      <c r="X32" s="20"/>
      <c r="Y32" s="20"/>
      <c r="Z32" s="20"/>
      <c r="AA32" s="20"/>
      <c r="AB32" s="20"/>
      <c r="AC32" s="20"/>
      <c r="AD32" s="20"/>
      <c r="AE32" s="20"/>
    </row>
    <row r="33" spans="1:31" s="2" customFormat="1" ht="6.95" customHeight="1" x14ac:dyDescent="0.2">
      <c r="A33" s="20"/>
      <c r="B33" s="23"/>
      <c r="C33" s="20"/>
      <c r="D33" s="55"/>
      <c r="E33" s="55"/>
      <c r="F33" s="55"/>
      <c r="G33" s="55"/>
      <c r="H33" s="55"/>
      <c r="I33" s="56"/>
      <c r="J33" s="55"/>
      <c r="K33" s="55"/>
      <c r="L33" s="48"/>
      <c r="S33" s="20"/>
      <c r="T33" s="20"/>
      <c r="U33" s="20"/>
      <c r="V33" s="20"/>
      <c r="W33" s="20"/>
      <c r="X33" s="20"/>
      <c r="Y33" s="20"/>
      <c r="Z33" s="20"/>
      <c r="AA33" s="20"/>
      <c r="AB33" s="20"/>
      <c r="AC33" s="20"/>
      <c r="AD33" s="20"/>
      <c r="AE33" s="20"/>
    </row>
    <row r="34" spans="1:31" s="2" customFormat="1" ht="14.45" customHeight="1" x14ac:dyDescent="0.2">
      <c r="A34" s="20"/>
      <c r="B34" s="23"/>
      <c r="C34" s="20"/>
      <c r="D34" s="20"/>
      <c r="E34" s="20"/>
      <c r="F34" s="59" t="s">
        <v>21</v>
      </c>
      <c r="G34" s="20"/>
      <c r="H34" s="20"/>
      <c r="I34" s="60" t="s">
        <v>20</v>
      </c>
      <c r="J34" s="59" t="s">
        <v>22</v>
      </c>
      <c r="K34" s="20"/>
      <c r="L34" s="48"/>
      <c r="S34" s="20"/>
      <c r="T34" s="20"/>
      <c r="U34" s="20"/>
      <c r="V34" s="20"/>
      <c r="W34" s="20"/>
      <c r="X34" s="20"/>
      <c r="Y34" s="20"/>
      <c r="Z34" s="20"/>
      <c r="AA34" s="20"/>
      <c r="AB34" s="20"/>
      <c r="AC34" s="20"/>
      <c r="AD34" s="20"/>
      <c r="AE34" s="20"/>
    </row>
    <row r="35" spans="1:31" s="2" customFormat="1" ht="14.45" customHeight="1" x14ac:dyDescent="0.2">
      <c r="A35" s="20"/>
      <c r="B35" s="23"/>
      <c r="C35" s="20"/>
      <c r="D35" s="61" t="s">
        <v>23</v>
      </c>
      <c r="E35" s="46" t="s">
        <v>24</v>
      </c>
      <c r="F35" s="62">
        <f>ROUND((SUM(BE92:BE133)),  2)</f>
        <v>0</v>
      </c>
      <c r="G35" s="20"/>
      <c r="H35" s="20"/>
      <c r="I35" s="63">
        <v>0.21</v>
      </c>
      <c r="J35" s="62">
        <f>ROUND(((SUM(BE92:BE133))*I35),  2)</f>
        <v>0</v>
      </c>
      <c r="K35" s="20"/>
      <c r="L35" s="48"/>
      <c r="S35" s="20"/>
      <c r="T35" s="20"/>
      <c r="U35" s="20"/>
      <c r="V35" s="20"/>
      <c r="W35" s="20"/>
      <c r="X35" s="20"/>
      <c r="Y35" s="20"/>
      <c r="Z35" s="20"/>
      <c r="AA35" s="20"/>
      <c r="AB35" s="20"/>
      <c r="AC35" s="20"/>
      <c r="AD35" s="20"/>
      <c r="AE35" s="20"/>
    </row>
    <row r="36" spans="1:31" s="2" customFormat="1" ht="14.45" customHeight="1" x14ac:dyDescent="0.2">
      <c r="A36" s="20"/>
      <c r="B36" s="23"/>
      <c r="C36" s="20"/>
      <c r="D36" s="20"/>
      <c r="E36" s="46" t="s">
        <v>25</v>
      </c>
      <c r="F36" s="62">
        <f>ROUND((SUM(BF92:BF133)),  2)</f>
        <v>0</v>
      </c>
      <c r="G36" s="20"/>
      <c r="H36" s="20"/>
      <c r="I36" s="63">
        <v>0.15</v>
      </c>
      <c r="J36" s="62">
        <f>ROUND(((SUM(BF92:BF133))*I36),  2)</f>
        <v>0</v>
      </c>
      <c r="K36" s="20"/>
      <c r="L36" s="48"/>
      <c r="S36" s="20"/>
      <c r="T36" s="20"/>
      <c r="U36" s="20"/>
      <c r="V36" s="20"/>
      <c r="W36" s="20"/>
      <c r="X36" s="20"/>
      <c r="Y36" s="20"/>
      <c r="Z36" s="20"/>
      <c r="AA36" s="20"/>
      <c r="AB36" s="20"/>
      <c r="AC36" s="20"/>
      <c r="AD36" s="20"/>
      <c r="AE36" s="20"/>
    </row>
    <row r="37" spans="1:31" s="2" customFormat="1" ht="14.45" hidden="1" customHeight="1" x14ac:dyDescent="0.2">
      <c r="A37" s="20"/>
      <c r="B37" s="23"/>
      <c r="C37" s="20"/>
      <c r="D37" s="20"/>
      <c r="E37" s="46" t="s">
        <v>26</v>
      </c>
      <c r="F37" s="62">
        <f>ROUND((SUM(BG92:BG133)),  2)</f>
        <v>0</v>
      </c>
      <c r="G37" s="20"/>
      <c r="H37" s="20"/>
      <c r="I37" s="63">
        <v>0.21</v>
      </c>
      <c r="J37" s="62">
        <f>0</f>
        <v>0</v>
      </c>
      <c r="K37" s="20"/>
      <c r="L37" s="48"/>
      <c r="S37" s="20"/>
      <c r="T37" s="20"/>
      <c r="U37" s="20"/>
      <c r="V37" s="20"/>
      <c r="W37" s="20"/>
      <c r="X37" s="20"/>
      <c r="Y37" s="20"/>
      <c r="Z37" s="20"/>
      <c r="AA37" s="20"/>
      <c r="AB37" s="20"/>
      <c r="AC37" s="20"/>
      <c r="AD37" s="20"/>
      <c r="AE37" s="20"/>
    </row>
    <row r="38" spans="1:31" s="2" customFormat="1" ht="14.45" hidden="1" customHeight="1" x14ac:dyDescent="0.2">
      <c r="A38" s="20"/>
      <c r="B38" s="23"/>
      <c r="C38" s="20"/>
      <c r="D38" s="20"/>
      <c r="E38" s="46" t="s">
        <v>27</v>
      </c>
      <c r="F38" s="62">
        <f>ROUND((SUM(BH92:BH133)),  2)</f>
        <v>0</v>
      </c>
      <c r="G38" s="20"/>
      <c r="H38" s="20"/>
      <c r="I38" s="63">
        <v>0.15</v>
      </c>
      <c r="J38" s="62">
        <f>0</f>
        <v>0</v>
      </c>
      <c r="K38" s="20"/>
      <c r="L38" s="48"/>
      <c r="S38" s="20"/>
      <c r="T38" s="20"/>
      <c r="U38" s="20"/>
      <c r="V38" s="20"/>
      <c r="W38" s="20"/>
      <c r="X38" s="20"/>
      <c r="Y38" s="20"/>
      <c r="Z38" s="20"/>
      <c r="AA38" s="20"/>
      <c r="AB38" s="20"/>
      <c r="AC38" s="20"/>
      <c r="AD38" s="20"/>
      <c r="AE38" s="20"/>
    </row>
    <row r="39" spans="1:31" s="2" customFormat="1" ht="14.45" hidden="1" customHeight="1" x14ac:dyDescent="0.2">
      <c r="A39" s="20"/>
      <c r="B39" s="23"/>
      <c r="C39" s="20"/>
      <c r="D39" s="20"/>
      <c r="E39" s="46" t="s">
        <v>28</v>
      </c>
      <c r="F39" s="62">
        <f>ROUND((SUM(BI92:BI133)),  2)</f>
        <v>0</v>
      </c>
      <c r="G39" s="20"/>
      <c r="H39" s="20"/>
      <c r="I39" s="63">
        <v>0</v>
      </c>
      <c r="J39" s="62">
        <f>0</f>
        <v>0</v>
      </c>
      <c r="K39" s="20"/>
      <c r="L39" s="48"/>
      <c r="S39" s="20"/>
      <c r="T39" s="20"/>
      <c r="U39" s="20"/>
      <c r="V39" s="20"/>
      <c r="W39" s="20"/>
      <c r="X39" s="20"/>
      <c r="Y39" s="20"/>
      <c r="Z39" s="20"/>
      <c r="AA39" s="20"/>
      <c r="AB39" s="20"/>
      <c r="AC39" s="20"/>
      <c r="AD39" s="20"/>
      <c r="AE39" s="20"/>
    </row>
    <row r="40" spans="1:31" s="2" customFormat="1" ht="6.95" customHeight="1" x14ac:dyDescent="0.2">
      <c r="A40" s="20"/>
      <c r="B40" s="23"/>
      <c r="C40" s="20"/>
      <c r="D40" s="20"/>
      <c r="E40" s="20"/>
      <c r="F40" s="20"/>
      <c r="G40" s="20"/>
      <c r="H40" s="20"/>
      <c r="I40" s="47"/>
      <c r="J40" s="20"/>
      <c r="K40" s="20"/>
      <c r="L40" s="48"/>
      <c r="S40" s="20"/>
      <c r="T40" s="20"/>
      <c r="U40" s="20"/>
      <c r="V40" s="20"/>
      <c r="W40" s="20"/>
      <c r="X40" s="20"/>
      <c r="Y40" s="20"/>
      <c r="Z40" s="20"/>
      <c r="AA40" s="20"/>
      <c r="AB40" s="20"/>
      <c r="AC40" s="20"/>
      <c r="AD40" s="20"/>
      <c r="AE40" s="20"/>
    </row>
    <row r="41" spans="1:31" s="2" customFormat="1" ht="25.35" customHeight="1" x14ac:dyDescent="0.2">
      <c r="A41" s="20"/>
      <c r="B41" s="23"/>
      <c r="C41" s="64"/>
      <c r="D41" s="65" t="s">
        <v>29</v>
      </c>
      <c r="E41" s="66"/>
      <c r="F41" s="66"/>
      <c r="G41" s="67" t="s">
        <v>30</v>
      </c>
      <c r="H41" s="68" t="s">
        <v>31</v>
      </c>
      <c r="I41" s="69"/>
      <c r="J41" s="70">
        <f>SUM(J32:J39)</f>
        <v>0</v>
      </c>
      <c r="K41" s="71"/>
      <c r="L41" s="48"/>
      <c r="S41" s="20"/>
      <c r="T41" s="20"/>
      <c r="U41" s="20"/>
      <c r="V41" s="20"/>
      <c r="W41" s="20"/>
      <c r="X41" s="20"/>
      <c r="Y41" s="20"/>
      <c r="Z41" s="20"/>
      <c r="AA41" s="20"/>
      <c r="AB41" s="20"/>
      <c r="AC41" s="20"/>
      <c r="AD41" s="20"/>
      <c r="AE41" s="20"/>
    </row>
    <row r="42" spans="1:31" s="2" customFormat="1" ht="14.45" customHeight="1" x14ac:dyDescent="0.2">
      <c r="A42" s="20"/>
      <c r="B42" s="72"/>
      <c r="C42" s="73"/>
      <c r="D42" s="73"/>
      <c r="E42" s="73"/>
      <c r="F42" s="73"/>
      <c r="G42" s="73"/>
      <c r="H42" s="73"/>
      <c r="I42" s="74"/>
      <c r="J42" s="73"/>
      <c r="K42" s="73"/>
      <c r="L42" s="48"/>
      <c r="S42" s="20"/>
      <c r="T42" s="20"/>
      <c r="U42" s="20"/>
      <c r="V42" s="20"/>
      <c r="W42" s="20"/>
      <c r="X42" s="20"/>
      <c r="Y42" s="20"/>
      <c r="Z42" s="20"/>
      <c r="AA42" s="20"/>
      <c r="AB42" s="20"/>
      <c r="AC42" s="20"/>
      <c r="AD42" s="20"/>
      <c r="AE42" s="20"/>
    </row>
    <row r="46" spans="1:31" s="2" customFormat="1" ht="6.95" customHeight="1" x14ac:dyDescent="0.2">
      <c r="A46" s="20"/>
      <c r="B46" s="75"/>
      <c r="C46" s="76"/>
      <c r="D46" s="76"/>
      <c r="E46" s="76"/>
      <c r="F46" s="76"/>
      <c r="G46" s="76"/>
      <c r="H46" s="76"/>
      <c r="I46" s="77"/>
      <c r="J46" s="76"/>
      <c r="K46" s="76"/>
      <c r="L46" s="48"/>
      <c r="S46" s="20"/>
      <c r="T46" s="20"/>
      <c r="U46" s="20"/>
      <c r="V46" s="20"/>
      <c r="W46" s="20"/>
      <c r="X46" s="20"/>
      <c r="Y46" s="20"/>
      <c r="Z46" s="20"/>
      <c r="AA46" s="20"/>
      <c r="AB46" s="20"/>
      <c r="AC46" s="20"/>
      <c r="AD46" s="20"/>
      <c r="AE46" s="20"/>
    </row>
    <row r="47" spans="1:31" s="2" customFormat="1" ht="24.95" customHeight="1" x14ac:dyDescent="0.2">
      <c r="A47" s="20"/>
      <c r="B47" s="21"/>
      <c r="C47" s="15" t="s">
        <v>47</v>
      </c>
      <c r="D47" s="22"/>
      <c r="E47" s="22"/>
      <c r="F47" s="22"/>
      <c r="G47" s="22"/>
      <c r="H47" s="22"/>
      <c r="I47" s="47"/>
      <c r="J47" s="22"/>
      <c r="K47" s="22"/>
      <c r="L47" s="48"/>
      <c r="S47" s="20"/>
      <c r="T47" s="20"/>
      <c r="U47" s="20"/>
      <c r="V47" s="20"/>
      <c r="W47" s="20"/>
      <c r="X47" s="20"/>
      <c r="Y47" s="20"/>
      <c r="Z47" s="20"/>
      <c r="AA47" s="20"/>
      <c r="AB47" s="20"/>
      <c r="AC47" s="20"/>
      <c r="AD47" s="20"/>
      <c r="AE47" s="20"/>
    </row>
    <row r="48" spans="1:31" s="2" customFormat="1" ht="6.95" customHeight="1" x14ac:dyDescent="0.2">
      <c r="A48" s="20"/>
      <c r="B48" s="21"/>
      <c r="C48" s="22"/>
      <c r="D48" s="22"/>
      <c r="E48" s="22"/>
      <c r="F48" s="22"/>
      <c r="G48" s="22"/>
      <c r="H48" s="22"/>
      <c r="I48" s="47"/>
      <c r="J48" s="22"/>
      <c r="K48" s="22"/>
      <c r="L48" s="48"/>
      <c r="S48" s="20"/>
      <c r="T48" s="20"/>
      <c r="U48" s="20"/>
      <c r="V48" s="20"/>
      <c r="W48" s="20"/>
      <c r="X48" s="20"/>
      <c r="Y48" s="20"/>
      <c r="Z48" s="20"/>
      <c r="AA48" s="20"/>
      <c r="AB48" s="20"/>
      <c r="AC48" s="20"/>
      <c r="AD48" s="20"/>
      <c r="AE48" s="20"/>
    </row>
    <row r="49" spans="1:47" s="2" customFormat="1" ht="12" customHeight="1" x14ac:dyDescent="0.2">
      <c r="A49" s="20"/>
      <c r="B49" s="21"/>
      <c r="C49" s="17" t="s">
        <v>2</v>
      </c>
      <c r="D49" s="22"/>
      <c r="E49" s="22"/>
      <c r="F49" s="22"/>
      <c r="G49" s="22"/>
      <c r="H49" s="22"/>
      <c r="I49" s="47"/>
      <c r="J49" s="22"/>
      <c r="K49" s="22"/>
      <c r="L49" s="48"/>
      <c r="S49" s="20"/>
      <c r="T49" s="20"/>
      <c r="U49" s="20"/>
      <c r="V49" s="20"/>
      <c r="W49" s="20"/>
      <c r="X49" s="20"/>
      <c r="Y49" s="20"/>
      <c r="Z49" s="20"/>
      <c r="AA49" s="20"/>
      <c r="AB49" s="20"/>
      <c r="AC49" s="20"/>
      <c r="AD49" s="20"/>
      <c r="AE49" s="20"/>
    </row>
    <row r="50" spans="1:47" s="2" customFormat="1" ht="16.5" customHeight="1" x14ac:dyDescent="0.2">
      <c r="A50" s="20"/>
      <c r="B50" s="21"/>
      <c r="C50" s="22"/>
      <c r="D50" s="22"/>
      <c r="E50" s="258" t="e">
        <f>E7</f>
        <v>#REF!</v>
      </c>
      <c r="F50" s="259"/>
      <c r="G50" s="259"/>
      <c r="H50" s="259"/>
      <c r="I50" s="47"/>
      <c r="J50" s="22"/>
      <c r="K50" s="22"/>
      <c r="L50" s="48"/>
      <c r="S50" s="20"/>
      <c r="T50" s="20"/>
      <c r="U50" s="20"/>
      <c r="V50" s="20"/>
      <c r="W50" s="20"/>
      <c r="X50" s="20"/>
      <c r="Y50" s="20"/>
      <c r="Z50" s="20"/>
      <c r="AA50" s="20"/>
      <c r="AB50" s="20"/>
      <c r="AC50" s="20"/>
      <c r="AD50" s="20"/>
      <c r="AE50" s="20"/>
    </row>
    <row r="51" spans="1:47" s="1" customFormat="1" ht="12" customHeight="1" x14ac:dyDescent="0.2">
      <c r="B51" s="13"/>
      <c r="C51" s="17" t="s">
        <v>44</v>
      </c>
      <c r="D51" s="14"/>
      <c r="E51" s="14"/>
      <c r="F51" s="14"/>
      <c r="G51" s="14"/>
      <c r="H51" s="14"/>
      <c r="I51" s="40"/>
      <c r="J51" s="14"/>
      <c r="K51" s="14"/>
      <c r="L51" s="12"/>
    </row>
    <row r="52" spans="1:47" s="2" customFormat="1" ht="16.5" customHeight="1" x14ac:dyDescent="0.2">
      <c r="A52" s="20"/>
      <c r="B52" s="21"/>
      <c r="C52" s="22"/>
      <c r="D52" s="22"/>
      <c r="E52" s="258" t="s">
        <v>120</v>
      </c>
      <c r="F52" s="256"/>
      <c r="G52" s="256"/>
      <c r="H52" s="256"/>
      <c r="I52" s="47"/>
      <c r="J52" s="22"/>
      <c r="K52" s="22"/>
      <c r="L52" s="48"/>
      <c r="S52" s="20"/>
      <c r="T52" s="20"/>
      <c r="U52" s="20"/>
      <c r="V52" s="20"/>
      <c r="W52" s="20"/>
      <c r="X52" s="20"/>
      <c r="Y52" s="20"/>
      <c r="Z52" s="20"/>
      <c r="AA52" s="20"/>
      <c r="AB52" s="20"/>
      <c r="AC52" s="20"/>
      <c r="AD52" s="20"/>
      <c r="AE52" s="20"/>
    </row>
    <row r="53" spans="1:47" s="2" customFormat="1" ht="12" customHeight="1" x14ac:dyDescent="0.2">
      <c r="A53" s="20"/>
      <c r="B53" s="21"/>
      <c r="C53" s="17" t="s">
        <v>45</v>
      </c>
      <c r="D53" s="22"/>
      <c r="E53" s="22"/>
      <c r="F53" s="22"/>
      <c r="G53" s="22"/>
      <c r="H53" s="22"/>
      <c r="I53" s="47"/>
      <c r="J53" s="22"/>
      <c r="K53" s="22"/>
      <c r="L53" s="48"/>
      <c r="S53" s="20"/>
      <c r="T53" s="20"/>
      <c r="U53" s="20"/>
      <c r="V53" s="20"/>
      <c r="W53" s="20"/>
      <c r="X53" s="20"/>
      <c r="Y53" s="20"/>
      <c r="Z53" s="20"/>
      <c r="AA53" s="20"/>
      <c r="AB53" s="20"/>
      <c r="AC53" s="20"/>
      <c r="AD53" s="20"/>
      <c r="AE53" s="20"/>
    </row>
    <row r="54" spans="1:47" s="2" customFormat="1" ht="16.5" customHeight="1" x14ac:dyDescent="0.2">
      <c r="A54" s="20"/>
      <c r="B54" s="21"/>
      <c r="C54" s="22"/>
      <c r="D54" s="22"/>
      <c r="E54" s="255" t="str">
        <f>E11</f>
        <v>a - Stavební část</v>
      </c>
      <c r="F54" s="256"/>
      <c r="G54" s="256"/>
      <c r="H54" s="256"/>
      <c r="I54" s="47"/>
      <c r="J54" s="22"/>
      <c r="K54" s="22"/>
      <c r="L54" s="48"/>
      <c r="S54" s="20"/>
      <c r="T54" s="20"/>
      <c r="U54" s="20"/>
      <c r="V54" s="20"/>
      <c r="W54" s="20"/>
      <c r="X54" s="20"/>
      <c r="Y54" s="20"/>
      <c r="Z54" s="20"/>
      <c r="AA54" s="20"/>
      <c r="AB54" s="20"/>
      <c r="AC54" s="20"/>
      <c r="AD54" s="20"/>
      <c r="AE54" s="20"/>
    </row>
    <row r="55" spans="1:47" s="2" customFormat="1" ht="6.95" customHeight="1" x14ac:dyDescent="0.2">
      <c r="A55" s="20"/>
      <c r="B55" s="21"/>
      <c r="C55" s="22"/>
      <c r="D55" s="22"/>
      <c r="E55" s="22"/>
      <c r="F55" s="22"/>
      <c r="G55" s="22"/>
      <c r="H55" s="22"/>
      <c r="I55" s="47"/>
      <c r="J55" s="22"/>
      <c r="K55" s="22"/>
      <c r="L55" s="48"/>
      <c r="S55" s="20"/>
      <c r="T55" s="20"/>
      <c r="U55" s="20"/>
      <c r="V55" s="20"/>
      <c r="W55" s="20"/>
      <c r="X55" s="20"/>
      <c r="Y55" s="20"/>
      <c r="Z55" s="20"/>
      <c r="AA55" s="20"/>
      <c r="AB55" s="20"/>
      <c r="AC55" s="20"/>
      <c r="AD55" s="20"/>
      <c r="AE55" s="20"/>
    </row>
    <row r="56" spans="1:47" s="2" customFormat="1" ht="12" customHeight="1" x14ac:dyDescent="0.2">
      <c r="A56" s="20"/>
      <c r="B56" s="21"/>
      <c r="C56" s="17" t="s">
        <v>6</v>
      </c>
      <c r="D56" s="22"/>
      <c r="E56" s="22"/>
      <c r="F56" s="16" t="str">
        <f>F14</f>
        <v>Kladruby nad Labem</v>
      </c>
      <c r="G56" s="22"/>
      <c r="H56" s="22"/>
      <c r="I56" s="49" t="s">
        <v>8</v>
      </c>
      <c r="J56" s="28" t="e">
        <f>IF(J14="","",J14)</f>
        <v>#REF!</v>
      </c>
      <c r="K56" s="22"/>
      <c r="L56" s="48"/>
      <c r="S56" s="20"/>
      <c r="T56" s="20"/>
      <c r="U56" s="20"/>
      <c r="V56" s="20"/>
      <c r="W56" s="20"/>
      <c r="X56" s="20"/>
      <c r="Y56" s="20"/>
      <c r="Z56" s="20"/>
      <c r="AA56" s="20"/>
      <c r="AB56" s="20"/>
      <c r="AC56" s="20"/>
      <c r="AD56" s="20"/>
      <c r="AE56" s="20"/>
    </row>
    <row r="57" spans="1:47" s="2" customFormat="1" ht="6.95" customHeight="1" x14ac:dyDescent="0.2">
      <c r="A57" s="20"/>
      <c r="B57" s="21"/>
      <c r="C57" s="22"/>
      <c r="D57" s="22"/>
      <c r="E57" s="22"/>
      <c r="F57" s="22"/>
      <c r="G57" s="22"/>
      <c r="H57" s="22"/>
      <c r="I57" s="47"/>
      <c r="J57" s="22"/>
      <c r="K57" s="22"/>
      <c r="L57" s="48"/>
      <c r="S57" s="20"/>
      <c r="T57" s="20"/>
      <c r="U57" s="20"/>
      <c r="V57" s="20"/>
      <c r="W57" s="20"/>
      <c r="X57" s="20"/>
      <c r="Y57" s="20"/>
      <c r="Z57" s="20"/>
      <c r="AA57" s="20"/>
      <c r="AB57" s="20"/>
      <c r="AC57" s="20"/>
      <c r="AD57" s="20"/>
      <c r="AE57" s="20"/>
    </row>
    <row r="58" spans="1:47" s="2" customFormat="1" ht="27.95" customHeight="1" x14ac:dyDescent="0.2">
      <c r="A58" s="20"/>
      <c r="B58" s="21"/>
      <c r="C58" s="17" t="s">
        <v>9</v>
      </c>
      <c r="D58" s="22"/>
      <c r="E58" s="22"/>
      <c r="F58" s="16" t="str">
        <f>E17</f>
        <v>Pardubický kraj</v>
      </c>
      <c r="G58" s="22"/>
      <c r="H58" s="22"/>
      <c r="I58" s="49" t="s">
        <v>14</v>
      </c>
      <c r="J58" s="19" t="str">
        <f>E23</f>
        <v>PPP, spo. s r.o., Pardubice</v>
      </c>
      <c r="K58" s="22"/>
      <c r="L58" s="48"/>
      <c r="S58" s="20"/>
      <c r="T58" s="20"/>
      <c r="U58" s="20"/>
      <c r="V58" s="20"/>
      <c r="W58" s="20"/>
      <c r="X58" s="20"/>
      <c r="Y58" s="20"/>
      <c r="Z58" s="20"/>
      <c r="AA58" s="20"/>
      <c r="AB58" s="20"/>
      <c r="AC58" s="20"/>
      <c r="AD58" s="20"/>
      <c r="AE58" s="20"/>
    </row>
    <row r="59" spans="1:47" s="2" customFormat="1" ht="15.2" customHeight="1" x14ac:dyDescent="0.2">
      <c r="A59" s="20"/>
      <c r="B59" s="21"/>
      <c r="C59" s="17" t="s">
        <v>13</v>
      </c>
      <c r="D59" s="22"/>
      <c r="E59" s="22"/>
      <c r="F59" s="16" t="e">
        <f>IF(E20="","",E20)</f>
        <v>#REF!</v>
      </c>
      <c r="G59" s="22"/>
      <c r="H59" s="22"/>
      <c r="I59" s="49" t="s">
        <v>17</v>
      </c>
      <c r="J59" s="19" t="e">
        <f>E26</f>
        <v>#REF!</v>
      </c>
      <c r="K59" s="22"/>
      <c r="L59" s="48"/>
      <c r="S59" s="20"/>
      <c r="T59" s="20"/>
      <c r="U59" s="20"/>
      <c r="V59" s="20"/>
      <c r="W59" s="20"/>
      <c r="X59" s="20"/>
      <c r="Y59" s="20"/>
      <c r="Z59" s="20"/>
      <c r="AA59" s="20"/>
      <c r="AB59" s="20"/>
      <c r="AC59" s="20"/>
      <c r="AD59" s="20"/>
      <c r="AE59" s="20"/>
    </row>
    <row r="60" spans="1:47" s="2" customFormat="1" ht="10.35" customHeight="1" x14ac:dyDescent="0.2">
      <c r="A60" s="20"/>
      <c r="B60" s="21"/>
      <c r="C60" s="22"/>
      <c r="D60" s="22"/>
      <c r="E60" s="22"/>
      <c r="F60" s="22"/>
      <c r="G60" s="22"/>
      <c r="H60" s="22"/>
      <c r="I60" s="47"/>
      <c r="J60" s="22"/>
      <c r="K60" s="22"/>
      <c r="L60" s="48"/>
      <c r="S60" s="20"/>
      <c r="T60" s="20"/>
      <c r="U60" s="20"/>
      <c r="V60" s="20"/>
      <c r="W60" s="20"/>
      <c r="X60" s="20"/>
      <c r="Y60" s="20"/>
      <c r="Z60" s="20"/>
      <c r="AA60" s="20"/>
      <c r="AB60" s="20"/>
      <c r="AC60" s="20"/>
      <c r="AD60" s="20"/>
      <c r="AE60" s="20"/>
    </row>
    <row r="61" spans="1:47" s="2" customFormat="1" ht="29.25" customHeight="1" x14ac:dyDescent="0.2">
      <c r="A61" s="20"/>
      <c r="B61" s="21"/>
      <c r="C61" s="78" t="s">
        <v>48</v>
      </c>
      <c r="D61" s="79"/>
      <c r="E61" s="79"/>
      <c r="F61" s="79"/>
      <c r="G61" s="79"/>
      <c r="H61" s="79"/>
      <c r="I61" s="80"/>
      <c r="J61" s="81" t="s">
        <v>49</v>
      </c>
      <c r="K61" s="79"/>
      <c r="L61" s="48"/>
      <c r="S61" s="20"/>
      <c r="T61" s="20"/>
      <c r="U61" s="20"/>
      <c r="V61" s="20"/>
      <c r="W61" s="20"/>
      <c r="X61" s="20"/>
      <c r="Y61" s="20"/>
      <c r="Z61" s="20"/>
      <c r="AA61" s="20"/>
      <c r="AB61" s="20"/>
      <c r="AC61" s="20"/>
      <c r="AD61" s="20"/>
      <c r="AE61" s="20"/>
    </row>
    <row r="62" spans="1:47" s="2" customFormat="1" ht="10.35" customHeight="1" x14ac:dyDescent="0.2">
      <c r="A62" s="20"/>
      <c r="B62" s="21"/>
      <c r="C62" s="22"/>
      <c r="D62" s="22"/>
      <c r="E62" s="22"/>
      <c r="F62" s="22"/>
      <c r="G62" s="22"/>
      <c r="H62" s="22"/>
      <c r="I62" s="47"/>
      <c r="J62" s="22"/>
      <c r="K62" s="22"/>
      <c r="L62" s="48"/>
      <c r="S62" s="20"/>
      <c r="T62" s="20"/>
      <c r="U62" s="20"/>
      <c r="V62" s="20"/>
      <c r="W62" s="20"/>
      <c r="X62" s="20"/>
      <c r="Y62" s="20"/>
      <c r="Z62" s="20"/>
      <c r="AA62" s="20"/>
      <c r="AB62" s="20"/>
      <c r="AC62" s="20"/>
      <c r="AD62" s="20"/>
      <c r="AE62" s="20"/>
    </row>
    <row r="63" spans="1:47" s="2" customFormat="1" ht="22.9" customHeight="1" x14ac:dyDescent="0.2">
      <c r="A63" s="20"/>
      <c r="B63" s="21"/>
      <c r="C63" s="82" t="s">
        <v>35</v>
      </c>
      <c r="D63" s="22"/>
      <c r="E63" s="22"/>
      <c r="F63" s="22"/>
      <c r="G63" s="22"/>
      <c r="H63" s="22"/>
      <c r="I63" s="47"/>
      <c r="J63" s="37">
        <f>J92</f>
        <v>0</v>
      </c>
      <c r="K63" s="22"/>
      <c r="L63" s="48"/>
      <c r="S63" s="20"/>
      <c r="T63" s="20"/>
      <c r="U63" s="20"/>
      <c r="V63" s="20"/>
      <c r="W63" s="20"/>
      <c r="X63" s="20"/>
      <c r="Y63" s="20"/>
      <c r="Z63" s="20"/>
      <c r="AA63" s="20"/>
      <c r="AB63" s="20"/>
      <c r="AC63" s="20"/>
      <c r="AD63" s="20"/>
      <c r="AE63" s="20"/>
      <c r="AU63" s="11" t="s">
        <v>50</v>
      </c>
    </row>
    <row r="64" spans="1:47" s="4" customFormat="1" ht="24.95" customHeight="1" x14ac:dyDescent="0.2">
      <c r="B64" s="83"/>
      <c r="C64" s="84"/>
      <c r="D64" s="85" t="s">
        <v>51</v>
      </c>
      <c r="E64" s="86"/>
      <c r="F64" s="86"/>
      <c r="G64" s="86"/>
      <c r="H64" s="86"/>
      <c r="I64" s="87"/>
      <c r="J64" s="88">
        <f>J93</f>
        <v>0</v>
      </c>
      <c r="K64" s="84"/>
      <c r="L64" s="89"/>
    </row>
    <row r="65" spans="1:31" s="5" customFormat="1" ht="19.899999999999999" customHeight="1" x14ac:dyDescent="0.2">
      <c r="B65" s="90"/>
      <c r="C65" s="38"/>
      <c r="D65" s="91" t="s">
        <v>52</v>
      </c>
      <c r="E65" s="92"/>
      <c r="F65" s="92"/>
      <c r="G65" s="92"/>
      <c r="H65" s="92"/>
      <c r="I65" s="93"/>
      <c r="J65" s="94">
        <f>J94</f>
        <v>0</v>
      </c>
      <c r="K65" s="38"/>
      <c r="L65" s="95"/>
    </row>
    <row r="66" spans="1:31" s="5" customFormat="1" ht="19.899999999999999" customHeight="1" x14ac:dyDescent="0.2">
      <c r="B66" s="90"/>
      <c r="C66" s="38"/>
      <c r="D66" s="91" t="s">
        <v>53</v>
      </c>
      <c r="E66" s="92"/>
      <c r="F66" s="92"/>
      <c r="G66" s="92"/>
      <c r="H66" s="92"/>
      <c r="I66" s="93"/>
      <c r="J66" s="94">
        <f>J101</f>
        <v>0</v>
      </c>
      <c r="K66" s="38"/>
      <c r="L66" s="95"/>
    </row>
    <row r="67" spans="1:31" s="5" customFormat="1" ht="19.899999999999999" customHeight="1" x14ac:dyDescent="0.2">
      <c r="B67" s="90"/>
      <c r="C67" s="38"/>
      <c r="D67" s="91" t="s">
        <v>54</v>
      </c>
      <c r="E67" s="92"/>
      <c r="F67" s="92"/>
      <c r="G67" s="92"/>
      <c r="H67" s="92"/>
      <c r="I67" s="93"/>
      <c r="J67" s="94">
        <f>J113</f>
        <v>0</v>
      </c>
      <c r="K67" s="38"/>
      <c r="L67" s="95"/>
    </row>
    <row r="68" spans="1:31" s="5" customFormat="1" ht="19.899999999999999" customHeight="1" x14ac:dyDescent="0.2">
      <c r="B68" s="90"/>
      <c r="C68" s="38"/>
      <c r="D68" s="91" t="s">
        <v>55</v>
      </c>
      <c r="E68" s="92"/>
      <c r="F68" s="92"/>
      <c r="G68" s="92"/>
      <c r="H68" s="92"/>
      <c r="I68" s="93"/>
      <c r="J68" s="94">
        <f>J123</f>
        <v>0</v>
      </c>
      <c r="K68" s="38"/>
      <c r="L68" s="95"/>
    </row>
    <row r="69" spans="1:31" s="4" customFormat="1" ht="24.95" customHeight="1" x14ac:dyDescent="0.2">
      <c r="B69" s="83"/>
      <c r="C69" s="84"/>
      <c r="D69" s="85" t="s">
        <v>56</v>
      </c>
      <c r="E69" s="86"/>
      <c r="F69" s="86"/>
      <c r="G69" s="86"/>
      <c r="H69" s="86"/>
      <c r="I69" s="87"/>
      <c r="J69" s="88">
        <f>J126</f>
        <v>0</v>
      </c>
      <c r="K69" s="84"/>
      <c r="L69" s="89"/>
    </row>
    <row r="70" spans="1:31" s="5" customFormat="1" ht="19.899999999999999" customHeight="1" x14ac:dyDescent="0.2">
      <c r="B70" s="90"/>
      <c r="C70" s="38"/>
      <c r="D70" s="91" t="s">
        <v>121</v>
      </c>
      <c r="E70" s="92"/>
      <c r="F70" s="92"/>
      <c r="G70" s="92"/>
      <c r="H70" s="92"/>
      <c r="I70" s="93"/>
      <c r="J70" s="94">
        <f>J127</f>
        <v>0</v>
      </c>
      <c r="K70" s="38"/>
      <c r="L70" s="95"/>
    </row>
    <row r="71" spans="1:31" s="2" customFormat="1" ht="21.75" customHeight="1" x14ac:dyDescent="0.2">
      <c r="A71" s="20"/>
      <c r="B71" s="21"/>
      <c r="C71" s="22"/>
      <c r="D71" s="22"/>
      <c r="E71" s="22"/>
      <c r="F71" s="22"/>
      <c r="G71" s="22"/>
      <c r="H71" s="22"/>
      <c r="I71" s="47"/>
      <c r="J71" s="22"/>
      <c r="K71" s="22"/>
      <c r="L71" s="48"/>
      <c r="S71" s="20"/>
      <c r="T71" s="20"/>
      <c r="U71" s="20"/>
      <c r="V71" s="20"/>
      <c r="W71" s="20"/>
      <c r="X71" s="20"/>
      <c r="Y71" s="20"/>
      <c r="Z71" s="20"/>
      <c r="AA71" s="20"/>
      <c r="AB71" s="20"/>
      <c r="AC71" s="20"/>
      <c r="AD71" s="20"/>
      <c r="AE71" s="20"/>
    </row>
    <row r="72" spans="1:31" s="2" customFormat="1" ht="6.95" customHeight="1" x14ac:dyDescent="0.2">
      <c r="A72" s="20"/>
      <c r="B72" s="24"/>
      <c r="C72" s="25"/>
      <c r="D72" s="25"/>
      <c r="E72" s="25"/>
      <c r="F72" s="25"/>
      <c r="G72" s="25"/>
      <c r="H72" s="25"/>
      <c r="I72" s="74"/>
      <c r="J72" s="25"/>
      <c r="K72" s="25"/>
      <c r="L72" s="48"/>
      <c r="S72" s="20"/>
      <c r="T72" s="20"/>
      <c r="U72" s="20"/>
      <c r="V72" s="20"/>
      <c r="W72" s="20"/>
      <c r="X72" s="20"/>
      <c r="Y72" s="20"/>
      <c r="Z72" s="20"/>
      <c r="AA72" s="20"/>
      <c r="AB72" s="20"/>
      <c r="AC72" s="20"/>
      <c r="AD72" s="20"/>
      <c r="AE72" s="20"/>
    </row>
    <row r="76" spans="1:31" s="2" customFormat="1" ht="6.95" customHeight="1" x14ac:dyDescent="0.2">
      <c r="A76" s="20"/>
      <c r="B76" s="26"/>
      <c r="C76" s="27"/>
      <c r="D76" s="27"/>
      <c r="E76" s="27"/>
      <c r="F76" s="27"/>
      <c r="G76" s="27"/>
      <c r="H76" s="27"/>
      <c r="I76" s="77"/>
      <c r="J76" s="27"/>
      <c r="K76" s="27"/>
      <c r="L76" s="48"/>
      <c r="S76" s="20"/>
      <c r="T76" s="20"/>
      <c r="U76" s="20"/>
      <c r="V76" s="20"/>
      <c r="W76" s="20"/>
      <c r="X76" s="20"/>
      <c r="Y76" s="20"/>
      <c r="Z76" s="20"/>
      <c r="AA76" s="20"/>
      <c r="AB76" s="20"/>
      <c r="AC76" s="20"/>
      <c r="AD76" s="20"/>
      <c r="AE76" s="20"/>
    </row>
    <row r="77" spans="1:31" s="2" customFormat="1" ht="24.95" customHeight="1" x14ac:dyDescent="0.2">
      <c r="A77" s="20"/>
      <c r="B77" s="21"/>
      <c r="C77" s="15" t="s">
        <v>57</v>
      </c>
      <c r="D77" s="22"/>
      <c r="E77" s="22"/>
      <c r="F77" s="22"/>
      <c r="G77" s="22"/>
      <c r="H77" s="22"/>
      <c r="I77" s="47"/>
      <c r="J77" s="22"/>
      <c r="K77" s="22"/>
      <c r="L77" s="48"/>
      <c r="S77" s="20"/>
      <c r="T77" s="20"/>
      <c r="U77" s="20"/>
      <c r="V77" s="20"/>
      <c r="W77" s="20"/>
      <c r="X77" s="20"/>
      <c r="Y77" s="20"/>
      <c r="Z77" s="20"/>
      <c r="AA77" s="20"/>
      <c r="AB77" s="20"/>
      <c r="AC77" s="20"/>
      <c r="AD77" s="20"/>
      <c r="AE77" s="20"/>
    </row>
    <row r="78" spans="1:31" s="2" customFormat="1" ht="6.95" customHeight="1" x14ac:dyDescent="0.2">
      <c r="A78" s="20"/>
      <c r="B78" s="21"/>
      <c r="C78" s="22"/>
      <c r="D78" s="22"/>
      <c r="E78" s="22"/>
      <c r="F78" s="22"/>
      <c r="G78" s="22"/>
      <c r="H78" s="22"/>
      <c r="I78" s="47"/>
      <c r="J78" s="22"/>
      <c r="K78" s="22"/>
      <c r="L78" s="48"/>
      <c r="S78" s="20"/>
      <c r="T78" s="20"/>
      <c r="U78" s="20"/>
      <c r="V78" s="20"/>
      <c r="W78" s="20"/>
      <c r="X78" s="20"/>
      <c r="Y78" s="20"/>
      <c r="Z78" s="20"/>
      <c r="AA78" s="20"/>
      <c r="AB78" s="20"/>
      <c r="AC78" s="20"/>
      <c r="AD78" s="20"/>
      <c r="AE78" s="20"/>
    </row>
    <row r="79" spans="1:31" s="2" customFormat="1" ht="12" customHeight="1" x14ac:dyDescent="0.2">
      <c r="A79" s="20"/>
      <c r="B79" s="21"/>
      <c r="C79" s="17" t="s">
        <v>2</v>
      </c>
      <c r="D79" s="22"/>
      <c r="E79" s="22"/>
      <c r="F79" s="22"/>
      <c r="G79" s="22"/>
      <c r="H79" s="22"/>
      <c r="I79" s="47"/>
      <c r="J79" s="22"/>
      <c r="K79" s="22"/>
      <c r="L79" s="48"/>
      <c r="S79" s="20"/>
      <c r="T79" s="20"/>
      <c r="U79" s="20"/>
      <c r="V79" s="20"/>
      <c r="W79" s="20"/>
      <c r="X79" s="20"/>
      <c r="Y79" s="20"/>
      <c r="Z79" s="20"/>
      <c r="AA79" s="20"/>
      <c r="AB79" s="20"/>
      <c r="AC79" s="20"/>
      <c r="AD79" s="20"/>
      <c r="AE79" s="20"/>
    </row>
    <row r="80" spans="1:31" s="2" customFormat="1" ht="16.5" customHeight="1" x14ac:dyDescent="0.2">
      <c r="A80" s="20"/>
      <c r="B80" s="21"/>
      <c r="C80" s="22"/>
      <c r="D80" s="22"/>
      <c r="E80" s="258" t="e">
        <f>E7</f>
        <v>#REF!</v>
      </c>
      <c r="F80" s="259"/>
      <c r="G80" s="259"/>
      <c r="H80" s="259"/>
      <c r="I80" s="47"/>
      <c r="J80" s="22"/>
      <c r="K80" s="22"/>
      <c r="L80" s="48"/>
      <c r="S80" s="20"/>
      <c r="T80" s="20"/>
      <c r="U80" s="20"/>
      <c r="V80" s="20"/>
      <c r="W80" s="20"/>
      <c r="X80" s="20"/>
      <c r="Y80" s="20"/>
      <c r="Z80" s="20"/>
      <c r="AA80" s="20"/>
      <c r="AB80" s="20"/>
      <c r="AC80" s="20"/>
      <c r="AD80" s="20"/>
      <c r="AE80" s="20"/>
    </row>
    <row r="81" spans="1:65" s="1" customFormat="1" ht="12" customHeight="1" x14ac:dyDescent="0.2">
      <c r="B81" s="13"/>
      <c r="C81" s="17" t="s">
        <v>44</v>
      </c>
      <c r="D81" s="14"/>
      <c r="E81" s="14"/>
      <c r="F81" s="14"/>
      <c r="G81" s="14"/>
      <c r="H81" s="14"/>
      <c r="I81" s="40"/>
      <c r="J81" s="14"/>
      <c r="K81" s="14"/>
      <c r="L81" s="12"/>
    </row>
    <row r="82" spans="1:65" s="2" customFormat="1" ht="16.5" customHeight="1" x14ac:dyDescent="0.2">
      <c r="A82" s="20"/>
      <c r="B82" s="21"/>
      <c r="C82" s="22"/>
      <c r="D82" s="22"/>
      <c r="E82" s="258" t="s">
        <v>120</v>
      </c>
      <c r="F82" s="256"/>
      <c r="G82" s="256"/>
      <c r="H82" s="256"/>
      <c r="I82" s="47"/>
      <c r="J82" s="22"/>
      <c r="K82" s="22"/>
      <c r="L82" s="48"/>
      <c r="S82" s="20"/>
      <c r="T82" s="20"/>
      <c r="U82" s="20"/>
      <c r="V82" s="20"/>
      <c r="W82" s="20"/>
      <c r="X82" s="20"/>
      <c r="Y82" s="20"/>
      <c r="Z82" s="20"/>
      <c r="AA82" s="20"/>
      <c r="AB82" s="20"/>
      <c r="AC82" s="20"/>
      <c r="AD82" s="20"/>
      <c r="AE82" s="20"/>
    </row>
    <row r="83" spans="1:65" s="2" customFormat="1" ht="12" customHeight="1" x14ac:dyDescent="0.2">
      <c r="A83" s="20"/>
      <c r="B83" s="21"/>
      <c r="C83" s="17" t="s">
        <v>45</v>
      </c>
      <c r="D83" s="22"/>
      <c r="E83" s="22"/>
      <c r="F83" s="22"/>
      <c r="G83" s="22"/>
      <c r="H83" s="22"/>
      <c r="I83" s="47"/>
      <c r="J83" s="22"/>
      <c r="K83" s="22"/>
      <c r="L83" s="48"/>
      <c r="S83" s="20"/>
      <c r="T83" s="20"/>
      <c r="U83" s="20"/>
      <c r="V83" s="20"/>
      <c r="W83" s="20"/>
      <c r="X83" s="20"/>
      <c r="Y83" s="20"/>
      <c r="Z83" s="20"/>
      <c r="AA83" s="20"/>
      <c r="AB83" s="20"/>
      <c r="AC83" s="20"/>
      <c r="AD83" s="20"/>
      <c r="AE83" s="20"/>
    </row>
    <row r="84" spans="1:65" s="2" customFormat="1" ht="16.5" customHeight="1" x14ac:dyDescent="0.2">
      <c r="A84" s="20"/>
      <c r="B84" s="21"/>
      <c r="C84" s="22"/>
      <c r="D84" s="22"/>
      <c r="E84" s="255" t="str">
        <f>E11</f>
        <v>a - Stavební část</v>
      </c>
      <c r="F84" s="256"/>
      <c r="G84" s="256"/>
      <c r="H84" s="256"/>
      <c r="I84" s="47"/>
      <c r="J84" s="22"/>
      <c r="K84" s="22"/>
      <c r="L84" s="48"/>
      <c r="S84" s="20"/>
      <c r="T84" s="20"/>
      <c r="U84" s="20"/>
      <c r="V84" s="20"/>
      <c r="W84" s="20"/>
      <c r="X84" s="20"/>
      <c r="Y84" s="20"/>
      <c r="Z84" s="20"/>
      <c r="AA84" s="20"/>
      <c r="AB84" s="20"/>
      <c r="AC84" s="20"/>
      <c r="AD84" s="20"/>
      <c r="AE84" s="20"/>
    </row>
    <row r="85" spans="1:65" s="2" customFormat="1" ht="6.95" customHeight="1" x14ac:dyDescent="0.2">
      <c r="A85" s="20"/>
      <c r="B85" s="21"/>
      <c r="C85" s="22"/>
      <c r="D85" s="22"/>
      <c r="E85" s="22"/>
      <c r="F85" s="22"/>
      <c r="G85" s="22"/>
      <c r="H85" s="22"/>
      <c r="I85" s="47"/>
      <c r="J85" s="22"/>
      <c r="K85" s="22"/>
      <c r="L85" s="48"/>
      <c r="S85" s="20"/>
      <c r="T85" s="20"/>
      <c r="U85" s="20"/>
      <c r="V85" s="20"/>
      <c r="W85" s="20"/>
      <c r="X85" s="20"/>
      <c r="Y85" s="20"/>
      <c r="Z85" s="20"/>
      <c r="AA85" s="20"/>
      <c r="AB85" s="20"/>
      <c r="AC85" s="20"/>
      <c r="AD85" s="20"/>
      <c r="AE85" s="20"/>
    </row>
    <row r="86" spans="1:65" s="2" customFormat="1" ht="12" customHeight="1" x14ac:dyDescent="0.2">
      <c r="A86" s="20"/>
      <c r="B86" s="21"/>
      <c r="C86" s="17" t="s">
        <v>6</v>
      </c>
      <c r="D86" s="22"/>
      <c r="E86" s="22"/>
      <c r="F86" s="16" t="str">
        <f>F14</f>
        <v>Kladruby nad Labem</v>
      </c>
      <c r="G86" s="22"/>
      <c r="H86" s="22"/>
      <c r="I86" s="49" t="s">
        <v>8</v>
      </c>
      <c r="J86" s="28" t="e">
        <f>IF(J14="","",J14)</f>
        <v>#REF!</v>
      </c>
      <c r="K86" s="22"/>
      <c r="L86" s="48"/>
      <c r="S86" s="20"/>
      <c r="T86" s="20"/>
      <c r="U86" s="20"/>
      <c r="V86" s="20"/>
      <c r="W86" s="20"/>
      <c r="X86" s="20"/>
      <c r="Y86" s="20"/>
      <c r="Z86" s="20"/>
      <c r="AA86" s="20"/>
      <c r="AB86" s="20"/>
      <c r="AC86" s="20"/>
      <c r="AD86" s="20"/>
      <c r="AE86" s="20"/>
    </row>
    <row r="87" spans="1:65" s="2" customFormat="1" ht="6.95" customHeight="1" x14ac:dyDescent="0.2">
      <c r="A87" s="20"/>
      <c r="B87" s="21"/>
      <c r="C87" s="22"/>
      <c r="D87" s="22"/>
      <c r="E87" s="22"/>
      <c r="F87" s="22"/>
      <c r="G87" s="22"/>
      <c r="H87" s="22"/>
      <c r="I87" s="47"/>
      <c r="J87" s="22"/>
      <c r="K87" s="22"/>
      <c r="L87" s="48"/>
      <c r="S87" s="20"/>
      <c r="T87" s="20"/>
      <c r="U87" s="20"/>
      <c r="V87" s="20"/>
      <c r="W87" s="20"/>
      <c r="X87" s="20"/>
      <c r="Y87" s="20"/>
      <c r="Z87" s="20"/>
      <c r="AA87" s="20"/>
      <c r="AB87" s="20"/>
      <c r="AC87" s="20"/>
      <c r="AD87" s="20"/>
      <c r="AE87" s="20"/>
    </row>
    <row r="88" spans="1:65" s="2" customFormat="1" ht="27.95" customHeight="1" x14ac:dyDescent="0.2">
      <c r="A88" s="20"/>
      <c r="B88" s="21"/>
      <c r="C88" s="17" t="s">
        <v>9</v>
      </c>
      <c r="D88" s="22"/>
      <c r="E88" s="22"/>
      <c r="F88" s="16" t="str">
        <f>E17</f>
        <v>Pardubický kraj</v>
      </c>
      <c r="G88" s="22"/>
      <c r="H88" s="22"/>
      <c r="I88" s="49" t="s">
        <v>14</v>
      </c>
      <c r="J88" s="19" t="str">
        <f>E23</f>
        <v>PPP, spo. s r.o., Pardubice</v>
      </c>
      <c r="K88" s="22"/>
      <c r="L88" s="48"/>
      <c r="S88" s="20"/>
      <c r="T88" s="20"/>
      <c r="U88" s="20"/>
      <c r="V88" s="20"/>
      <c r="W88" s="20"/>
      <c r="X88" s="20"/>
      <c r="Y88" s="20"/>
      <c r="Z88" s="20"/>
      <c r="AA88" s="20"/>
      <c r="AB88" s="20"/>
      <c r="AC88" s="20"/>
      <c r="AD88" s="20"/>
      <c r="AE88" s="20"/>
    </row>
    <row r="89" spans="1:65" s="2" customFormat="1" ht="15.2" customHeight="1" x14ac:dyDescent="0.2">
      <c r="A89" s="20"/>
      <c r="B89" s="21"/>
      <c r="C89" s="17" t="s">
        <v>13</v>
      </c>
      <c r="D89" s="22"/>
      <c r="E89" s="22"/>
      <c r="F89" s="16" t="e">
        <f>IF(E20="","",E20)</f>
        <v>#REF!</v>
      </c>
      <c r="G89" s="22"/>
      <c r="H89" s="22"/>
      <c r="I89" s="49" t="s">
        <v>17</v>
      </c>
      <c r="J89" s="19" t="e">
        <f>E26</f>
        <v>#REF!</v>
      </c>
      <c r="K89" s="22"/>
      <c r="L89" s="48"/>
      <c r="S89" s="20"/>
      <c r="T89" s="20"/>
      <c r="U89" s="20"/>
      <c r="V89" s="20"/>
      <c r="W89" s="20"/>
      <c r="X89" s="20"/>
      <c r="Y89" s="20"/>
      <c r="Z89" s="20"/>
      <c r="AA89" s="20"/>
      <c r="AB89" s="20"/>
      <c r="AC89" s="20"/>
      <c r="AD89" s="20"/>
      <c r="AE89" s="20"/>
    </row>
    <row r="90" spans="1:65" s="2" customFormat="1" ht="10.35" customHeight="1" x14ac:dyDescent="0.2">
      <c r="A90" s="20"/>
      <c r="B90" s="21"/>
      <c r="C90" s="22"/>
      <c r="D90" s="22"/>
      <c r="E90" s="22"/>
      <c r="F90" s="22"/>
      <c r="G90" s="22"/>
      <c r="H90" s="22"/>
      <c r="I90" s="47"/>
      <c r="J90" s="22"/>
      <c r="K90" s="22"/>
      <c r="L90" s="48"/>
      <c r="S90" s="20"/>
      <c r="T90" s="20"/>
      <c r="U90" s="20"/>
      <c r="V90" s="20"/>
      <c r="W90" s="20"/>
      <c r="X90" s="20"/>
      <c r="Y90" s="20"/>
      <c r="Z90" s="20"/>
      <c r="AA90" s="20"/>
      <c r="AB90" s="20"/>
      <c r="AC90" s="20"/>
      <c r="AD90" s="20"/>
      <c r="AE90" s="20"/>
    </row>
    <row r="91" spans="1:65" s="6" customFormat="1" ht="29.25" customHeight="1" x14ac:dyDescent="0.2">
      <c r="A91" s="96"/>
      <c r="B91" s="97"/>
      <c r="C91" s="98" t="s">
        <v>58</v>
      </c>
      <c r="D91" s="99" t="s">
        <v>34</v>
      </c>
      <c r="E91" s="99" t="s">
        <v>32</v>
      </c>
      <c r="F91" s="99" t="s">
        <v>33</v>
      </c>
      <c r="G91" s="99" t="s">
        <v>59</v>
      </c>
      <c r="H91" s="99" t="s">
        <v>60</v>
      </c>
      <c r="I91" s="100" t="s">
        <v>61</v>
      </c>
      <c r="J91" s="99" t="s">
        <v>49</v>
      </c>
      <c r="K91" s="101" t="s">
        <v>62</v>
      </c>
      <c r="L91" s="102"/>
      <c r="M91" s="31" t="s">
        <v>4</v>
      </c>
      <c r="N91" s="32" t="s">
        <v>23</v>
      </c>
      <c r="O91" s="32" t="s">
        <v>63</v>
      </c>
      <c r="P91" s="32" t="s">
        <v>64</v>
      </c>
      <c r="Q91" s="32" t="s">
        <v>65</v>
      </c>
      <c r="R91" s="32" t="s">
        <v>66</v>
      </c>
      <c r="S91" s="32" t="s">
        <v>67</v>
      </c>
      <c r="T91" s="33" t="s">
        <v>68</v>
      </c>
      <c r="U91" s="96"/>
      <c r="V91" s="96"/>
      <c r="W91" s="96"/>
      <c r="X91" s="96"/>
      <c r="Y91" s="96"/>
      <c r="Z91" s="96"/>
      <c r="AA91" s="96"/>
      <c r="AB91" s="96"/>
      <c r="AC91" s="96"/>
      <c r="AD91" s="96"/>
      <c r="AE91" s="96"/>
    </row>
    <row r="92" spans="1:65" s="2" customFormat="1" ht="22.9" customHeight="1" x14ac:dyDescent="0.25">
      <c r="A92" s="20"/>
      <c r="B92" s="21"/>
      <c r="C92" s="36" t="s">
        <v>69</v>
      </c>
      <c r="D92" s="22"/>
      <c r="E92" s="22"/>
      <c r="F92" s="22"/>
      <c r="G92" s="22"/>
      <c r="H92" s="22"/>
      <c r="I92" s="47"/>
      <c r="J92" s="103">
        <f>BK92</f>
        <v>0</v>
      </c>
      <c r="K92" s="22"/>
      <c r="L92" s="23"/>
      <c r="M92" s="34"/>
      <c r="N92" s="104"/>
      <c r="O92" s="35"/>
      <c r="P92" s="105">
        <f>P93+P126</f>
        <v>0</v>
      </c>
      <c r="Q92" s="35"/>
      <c r="R92" s="105">
        <f>R93+R126</f>
        <v>0.44351399999999996</v>
      </c>
      <c r="S92" s="35"/>
      <c r="T92" s="106">
        <f>T93+T126</f>
        <v>0.11199999999999999</v>
      </c>
      <c r="U92" s="20"/>
      <c r="V92" s="20"/>
      <c r="W92" s="20"/>
      <c r="X92" s="20"/>
      <c r="Y92" s="20"/>
      <c r="Z92" s="20"/>
      <c r="AA92" s="20"/>
      <c r="AB92" s="20"/>
      <c r="AC92" s="20"/>
      <c r="AD92" s="20"/>
      <c r="AE92" s="20"/>
      <c r="AT92" s="11" t="s">
        <v>36</v>
      </c>
      <c r="AU92" s="11" t="s">
        <v>50</v>
      </c>
      <c r="BK92" s="107">
        <f>BK93+BK126</f>
        <v>0</v>
      </c>
    </row>
    <row r="93" spans="1:65" s="7" customFormat="1" ht="25.9" customHeight="1" x14ac:dyDescent="0.2">
      <c r="B93" s="108"/>
      <c r="C93" s="109"/>
      <c r="D93" s="110" t="s">
        <v>36</v>
      </c>
      <c r="E93" s="111" t="s">
        <v>70</v>
      </c>
      <c r="F93" s="111" t="s">
        <v>71</v>
      </c>
      <c r="G93" s="109"/>
      <c r="H93" s="109"/>
      <c r="I93" s="112"/>
      <c r="J93" s="113">
        <f>BK93</f>
        <v>0</v>
      </c>
      <c r="K93" s="109"/>
      <c r="L93" s="114"/>
      <c r="M93" s="115"/>
      <c r="N93" s="116"/>
      <c r="O93" s="116"/>
      <c r="P93" s="117">
        <f>P94+P101+P113+P123</f>
        <v>0</v>
      </c>
      <c r="Q93" s="116"/>
      <c r="R93" s="117">
        <f>R94+R101+R113+R123</f>
        <v>0.43581399999999998</v>
      </c>
      <c r="S93" s="116"/>
      <c r="T93" s="118">
        <f>T94+T101+T113+T123</f>
        <v>9.6999999999999989E-2</v>
      </c>
      <c r="AR93" s="119" t="s">
        <v>39</v>
      </c>
      <c r="AT93" s="120" t="s">
        <v>36</v>
      </c>
      <c r="AU93" s="120" t="s">
        <v>37</v>
      </c>
      <c r="AY93" s="119" t="s">
        <v>72</v>
      </c>
      <c r="BK93" s="121">
        <f>BK94+BK101+BK113+BK123</f>
        <v>0</v>
      </c>
    </row>
    <row r="94" spans="1:65" s="7" customFormat="1" ht="22.9" customHeight="1" x14ac:dyDescent="0.2">
      <c r="B94" s="108"/>
      <c r="C94" s="109"/>
      <c r="D94" s="110" t="s">
        <v>36</v>
      </c>
      <c r="E94" s="122" t="s">
        <v>82</v>
      </c>
      <c r="F94" s="122" t="s">
        <v>83</v>
      </c>
      <c r="G94" s="109"/>
      <c r="H94" s="109"/>
      <c r="I94" s="112"/>
      <c r="J94" s="123">
        <f>BK94</f>
        <v>0</v>
      </c>
      <c r="K94" s="109"/>
      <c r="L94" s="114"/>
      <c r="M94" s="115"/>
      <c r="N94" s="116"/>
      <c r="O94" s="116"/>
      <c r="P94" s="117">
        <f>SUM(P95:P100)</f>
        <v>0</v>
      </c>
      <c r="Q94" s="116"/>
      <c r="R94" s="117">
        <f>SUM(R95:R100)</f>
        <v>0.4284</v>
      </c>
      <c r="S94" s="116"/>
      <c r="T94" s="118">
        <f>SUM(T95:T100)</f>
        <v>0</v>
      </c>
      <c r="AR94" s="119" t="s">
        <v>39</v>
      </c>
      <c r="AT94" s="120" t="s">
        <v>36</v>
      </c>
      <c r="AU94" s="120" t="s">
        <v>39</v>
      </c>
      <c r="AY94" s="119" t="s">
        <v>72</v>
      </c>
      <c r="BK94" s="121">
        <f>SUM(BK95:BK100)</f>
        <v>0</v>
      </c>
    </row>
    <row r="95" spans="1:65" s="2" customFormat="1" ht="24" customHeight="1" x14ac:dyDescent="0.2">
      <c r="A95" s="20"/>
      <c r="B95" s="21"/>
      <c r="C95" s="124" t="s">
        <v>39</v>
      </c>
      <c r="D95" s="124" t="s">
        <v>74</v>
      </c>
      <c r="E95" s="125" t="s">
        <v>122</v>
      </c>
      <c r="F95" s="126" t="s">
        <v>123</v>
      </c>
      <c r="G95" s="127" t="s">
        <v>84</v>
      </c>
      <c r="H95" s="128">
        <v>10</v>
      </c>
      <c r="I95" s="129"/>
      <c r="J95" s="130">
        <f>ROUND(I95*H95,2)</f>
        <v>0</v>
      </c>
      <c r="K95" s="126" t="s">
        <v>75</v>
      </c>
      <c r="L95" s="23"/>
      <c r="M95" s="131" t="s">
        <v>4</v>
      </c>
      <c r="N95" s="132" t="s">
        <v>24</v>
      </c>
      <c r="O95" s="29"/>
      <c r="P95" s="133">
        <f>O95*H95</f>
        <v>0</v>
      </c>
      <c r="Q95" s="133">
        <v>1.0200000000000001E-2</v>
      </c>
      <c r="R95" s="133">
        <f>Q95*H95</f>
        <v>0.10200000000000001</v>
      </c>
      <c r="S95" s="133">
        <v>0</v>
      </c>
      <c r="T95" s="134">
        <f>S95*H95</f>
        <v>0</v>
      </c>
      <c r="U95" s="20"/>
      <c r="V95" s="20"/>
      <c r="W95" s="20"/>
      <c r="X95" s="20"/>
      <c r="Y95" s="20"/>
      <c r="Z95" s="20"/>
      <c r="AA95" s="20"/>
      <c r="AB95" s="20"/>
      <c r="AC95" s="20"/>
      <c r="AD95" s="20"/>
      <c r="AE95" s="20"/>
      <c r="AR95" s="135" t="s">
        <v>76</v>
      </c>
      <c r="AT95" s="135" t="s">
        <v>74</v>
      </c>
      <c r="AU95" s="135" t="s">
        <v>40</v>
      </c>
      <c r="AY95" s="11" t="s">
        <v>72</v>
      </c>
      <c r="BE95" s="136">
        <f>IF(N95="základní",J95,0)</f>
        <v>0</v>
      </c>
      <c r="BF95" s="136">
        <f>IF(N95="snížená",J95,0)</f>
        <v>0</v>
      </c>
      <c r="BG95" s="136">
        <f>IF(N95="zákl. přenesená",J95,0)</f>
        <v>0</v>
      </c>
      <c r="BH95" s="136">
        <f>IF(N95="sníž. přenesená",J95,0)</f>
        <v>0</v>
      </c>
      <c r="BI95" s="136">
        <f>IF(N95="nulová",J95,0)</f>
        <v>0</v>
      </c>
      <c r="BJ95" s="11" t="s">
        <v>39</v>
      </c>
      <c r="BK95" s="136">
        <f>ROUND(I95*H95,2)</f>
        <v>0</v>
      </c>
      <c r="BL95" s="11" t="s">
        <v>76</v>
      </c>
      <c r="BM95" s="135" t="s">
        <v>124</v>
      </c>
    </row>
    <row r="96" spans="1:65" s="2" customFormat="1" ht="24" customHeight="1" x14ac:dyDescent="0.2">
      <c r="A96" s="20"/>
      <c r="B96" s="21"/>
      <c r="C96" s="124" t="s">
        <v>40</v>
      </c>
      <c r="D96" s="124" t="s">
        <v>74</v>
      </c>
      <c r="E96" s="125" t="s">
        <v>125</v>
      </c>
      <c r="F96" s="126" t="s">
        <v>126</v>
      </c>
      <c r="G96" s="127" t="s">
        <v>84</v>
      </c>
      <c r="H96" s="128">
        <v>32</v>
      </c>
      <c r="I96" s="129"/>
      <c r="J96" s="130">
        <f>ROUND(I96*H96,2)</f>
        <v>0</v>
      </c>
      <c r="K96" s="126" t="s">
        <v>75</v>
      </c>
      <c r="L96" s="23"/>
      <c r="M96" s="131" t="s">
        <v>4</v>
      </c>
      <c r="N96" s="132" t="s">
        <v>24</v>
      </c>
      <c r="O96" s="29"/>
      <c r="P96" s="133">
        <f>O96*H96</f>
        <v>0</v>
      </c>
      <c r="Q96" s="133">
        <v>1.0200000000000001E-2</v>
      </c>
      <c r="R96" s="133">
        <f>Q96*H96</f>
        <v>0.32640000000000002</v>
      </c>
      <c r="S96" s="133">
        <v>0</v>
      </c>
      <c r="T96" s="134">
        <f>S96*H96</f>
        <v>0</v>
      </c>
      <c r="U96" s="20"/>
      <c r="V96" s="20"/>
      <c r="W96" s="20"/>
      <c r="X96" s="20"/>
      <c r="Y96" s="20"/>
      <c r="Z96" s="20"/>
      <c r="AA96" s="20"/>
      <c r="AB96" s="20"/>
      <c r="AC96" s="20"/>
      <c r="AD96" s="20"/>
      <c r="AE96" s="20"/>
      <c r="AR96" s="135" t="s">
        <v>76</v>
      </c>
      <c r="AT96" s="135" t="s">
        <v>74</v>
      </c>
      <c r="AU96" s="135" t="s">
        <v>40</v>
      </c>
      <c r="AY96" s="11" t="s">
        <v>72</v>
      </c>
      <c r="BE96" s="136">
        <f>IF(N96="základní",J96,0)</f>
        <v>0</v>
      </c>
      <c r="BF96" s="136">
        <f>IF(N96="snížená",J96,0)</f>
        <v>0</v>
      </c>
      <c r="BG96" s="136">
        <f>IF(N96="zákl. přenesená",J96,0)</f>
        <v>0</v>
      </c>
      <c r="BH96" s="136">
        <f>IF(N96="sníž. přenesená",J96,0)</f>
        <v>0</v>
      </c>
      <c r="BI96" s="136">
        <f>IF(N96="nulová",J96,0)</f>
        <v>0</v>
      </c>
      <c r="BJ96" s="11" t="s">
        <v>39</v>
      </c>
      <c r="BK96" s="136">
        <f>ROUND(I96*H96,2)</f>
        <v>0</v>
      </c>
      <c r="BL96" s="11" t="s">
        <v>76</v>
      </c>
      <c r="BM96" s="135" t="s">
        <v>127</v>
      </c>
    </row>
    <row r="97" spans="1:65" s="8" customFormat="1" x14ac:dyDescent="0.2">
      <c r="B97" s="137"/>
      <c r="C97" s="138"/>
      <c r="D97" s="139" t="s">
        <v>77</v>
      </c>
      <c r="E97" s="140" t="s">
        <v>4</v>
      </c>
      <c r="F97" s="141" t="s">
        <v>128</v>
      </c>
      <c r="G97" s="138"/>
      <c r="H97" s="142">
        <v>4</v>
      </c>
      <c r="I97" s="143"/>
      <c r="J97" s="138"/>
      <c r="K97" s="138"/>
      <c r="L97" s="144"/>
      <c r="M97" s="145"/>
      <c r="N97" s="146"/>
      <c r="O97" s="146"/>
      <c r="P97" s="146"/>
      <c r="Q97" s="146"/>
      <c r="R97" s="146"/>
      <c r="S97" s="146"/>
      <c r="T97" s="147"/>
      <c r="AT97" s="148" t="s">
        <v>77</v>
      </c>
      <c r="AU97" s="148" t="s">
        <v>40</v>
      </c>
      <c r="AV97" s="8" t="s">
        <v>40</v>
      </c>
      <c r="AW97" s="8" t="s">
        <v>16</v>
      </c>
      <c r="AX97" s="8" t="s">
        <v>37</v>
      </c>
      <c r="AY97" s="148" t="s">
        <v>72</v>
      </c>
    </row>
    <row r="98" spans="1:65" s="8" customFormat="1" x14ac:dyDescent="0.2">
      <c r="B98" s="137"/>
      <c r="C98" s="138"/>
      <c r="D98" s="139" t="s">
        <v>77</v>
      </c>
      <c r="E98" s="140" t="s">
        <v>4</v>
      </c>
      <c r="F98" s="141" t="s">
        <v>128</v>
      </c>
      <c r="G98" s="138"/>
      <c r="H98" s="142">
        <v>4</v>
      </c>
      <c r="I98" s="143"/>
      <c r="J98" s="138"/>
      <c r="K98" s="138"/>
      <c r="L98" s="144"/>
      <c r="M98" s="145"/>
      <c r="N98" s="146"/>
      <c r="O98" s="146"/>
      <c r="P98" s="146"/>
      <c r="Q98" s="146"/>
      <c r="R98" s="146"/>
      <c r="S98" s="146"/>
      <c r="T98" s="147"/>
      <c r="AT98" s="148" t="s">
        <v>77</v>
      </c>
      <c r="AU98" s="148" t="s">
        <v>40</v>
      </c>
      <c r="AV98" s="8" t="s">
        <v>40</v>
      </c>
      <c r="AW98" s="8" t="s">
        <v>16</v>
      </c>
      <c r="AX98" s="8" t="s">
        <v>37</v>
      </c>
      <c r="AY98" s="148" t="s">
        <v>72</v>
      </c>
    </row>
    <row r="99" spans="1:65" s="8" customFormat="1" x14ac:dyDescent="0.2">
      <c r="B99" s="137"/>
      <c r="C99" s="138"/>
      <c r="D99" s="139" t="s">
        <v>77</v>
      </c>
      <c r="E99" s="140" t="s">
        <v>4</v>
      </c>
      <c r="F99" s="141" t="s">
        <v>129</v>
      </c>
      <c r="G99" s="138"/>
      <c r="H99" s="142">
        <v>24</v>
      </c>
      <c r="I99" s="143"/>
      <c r="J99" s="138"/>
      <c r="K99" s="138"/>
      <c r="L99" s="144"/>
      <c r="M99" s="145"/>
      <c r="N99" s="146"/>
      <c r="O99" s="146"/>
      <c r="P99" s="146"/>
      <c r="Q99" s="146"/>
      <c r="R99" s="146"/>
      <c r="S99" s="146"/>
      <c r="T99" s="147"/>
      <c r="AT99" s="148" t="s">
        <v>77</v>
      </c>
      <c r="AU99" s="148" t="s">
        <v>40</v>
      </c>
      <c r="AV99" s="8" t="s">
        <v>40</v>
      </c>
      <c r="AW99" s="8" t="s">
        <v>16</v>
      </c>
      <c r="AX99" s="8" t="s">
        <v>37</v>
      </c>
      <c r="AY99" s="148" t="s">
        <v>72</v>
      </c>
    </row>
    <row r="100" spans="1:65" s="9" customFormat="1" x14ac:dyDescent="0.2">
      <c r="B100" s="149"/>
      <c r="C100" s="150"/>
      <c r="D100" s="139" t="s">
        <v>77</v>
      </c>
      <c r="E100" s="151" t="s">
        <v>4</v>
      </c>
      <c r="F100" s="152" t="s">
        <v>85</v>
      </c>
      <c r="G100" s="150"/>
      <c r="H100" s="153">
        <v>32</v>
      </c>
      <c r="I100" s="154"/>
      <c r="J100" s="150"/>
      <c r="K100" s="150"/>
      <c r="L100" s="155"/>
      <c r="M100" s="156"/>
      <c r="N100" s="157"/>
      <c r="O100" s="157"/>
      <c r="P100" s="157"/>
      <c r="Q100" s="157"/>
      <c r="R100" s="157"/>
      <c r="S100" s="157"/>
      <c r="T100" s="158"/>
      <c r="AT100" s="159" t="s">
        <v>77</v>
      </c>
      <c r="AU100" s="159" t="s">
        <v>40</v>
      </c>
      <c r="AV100" s="9" t="s">
        <v>76</v>
      </c>
      <c r="AW100" s="9" t="s">
        <v>16</v>
      </c>
      <c r="AX100" s="9" t="s">
        <v>39</v>
      </c>
      <c r="AY100" s="159" t="s">
        <v>72</v>
      </c>
    </row>
    <row r="101" spans="1:65" s="7" customFormat="1" ht="22.9" customHeight="1" x14ac:dyDescent="0.2">
      <c r="B101" s="108"/>
      <c r="C101" s="109"/>
      <c r="D101" s="110" t="s">
        <v>36</v>
      </c>
      <c r="E101" s="122" t="s">
        <v>90</v>
      </c>
      <c r="F101" s="122" t="s">
        <v>91</v>
      </c>
      <c r="G101" s="109"/>
      <c r="H101" s="109"/>
      <c r="I101" s="112"/>
      <c r="J101" s="123">
        <f>BK101</f>
        <v>0</v>
      </c>
      <c r="K101" s="109"/>
      <c r="L101" s="114"/>
      <c r="M101" s="115"/>
      <c r="N101" s="116"/>
      <c r="O101" s="116"/>
      <c r="P101" s="117">
        <f>SUM(P102:P112)</f>
        <v>0</v>
      </c>
      <c r="Q101" s="116"/>
      <c r="R101" s="117">
        <f>SUM(R102:R112)</f>
        <v>7.4140000000000005E-3</v>
      </c>
      <c r="S101" s="116"/>
      <c r="T101" s="118">
        <f>SUM(T102:T112)</f>
        <v>9.6999999999999989E-2</v>
      </c>
      <c r="AR101" s="119" t="s">
        <v>39</v>
      </c>
      <c r="AT101" s="120" t="s">
        <v>36</v>
      </c>
      <c r="AU101" s="120" t="s">
        <v>39</v>
      </c>
      <c r="AY101" s="119" t="s">
        <v>72</v>
      </c>
      <c r="BK101" s="121">
        <f>SUM(BK102:BK112)</f>
        <v>0</v>
      </c>
    </row>
    <row r="102" spans="1:65" s="2" customFormat="1" ht="24" customHeight="1" x14ac:dyDescent="0.2">
      <c r="A102" s="20"/>
      <c r="B102" s="21"/>
      <c r="C102" s="124" t="s">
        <v>73</v>
      </c>
      <c r="D102" s="124" t="s">
        <v>74</v>
      </c>
      <c r="E102" s="125" t="s">
        <v>130</v>
      </c>
      <c r="F102" s="126" t="s">
        <v>131</v>
      </c>
      <c r="G102" s="127" t="s">
        <v>89</v>
      </c>
      <c r="H102" s="128">
        <v>40</v>
      </c>
      <c r="I102" s="129"/>
      <c r="J102" s="130">
        <f>ROUND(I102*H102,2)</f>
        <v>0</v>
      </c>
      <c r="K102" s="126" t="s">
        <v>75</v>
      </c>
      <c r="L102" s="23"/>
      <c r="M102" s="131" t="s">
        <v>4</v>
      </c>
      <c r="N102" s="132" t="s">
        <v>24</v>
      </c>
      <c r="O102" s="29"/>
      <c r="P102" s="133">
        <f>O102*H102</f>
        <v>0</v>
      </c>
      <c r="Q102" s="133">
        <v>4.0000000000000003E-5</v>
      </c>
      <c r="R102" s="133">
        <f>Q102*H102</f>
        <v>1.6000000000000001E-3</v>
      </c>
      <c r="S102" s="133">
        <v>0</v>
      </c>
      <c r="T102" s="134">
        <f>S102*H102</f>
        <v>0</v>
      </c>
      <c r="U102" s="20"/>
      <c r="V102" s="20"/>
      <c r="W102" s="20"/>
      <c r="X102" s="20"/>
      <c r="Y102" s="20"/>
      <c r="Z102" s="20"/>
      <c r="AA102" s="20"/>
      <c r="AB102" s="20"/>
      <c r="AC102" s="20"/>
      <c r="AD102" s="20"/>
      <c r="AE102" s="20"/>
      <c r="AR102" s="135" t="s">
        <v>76</v>
      </c>
      <c r="AT102" s="135" t="s">
        <v>74</v>
      </c>
      <c r="AU102" s="135" t="s">
        <v>40</v>
      </c>
      <c r="AY102" s="11" t="s">
        <v>72</v>
      </c>
      <c r="BE102" s="136">
        <f>IF(N102="základní",J102,0)</f>
        <v>0</v>
      </c>
      <c r="BF102" s="136">
        <f>IF(N102="snížená",J102,0)</f>
        <v>0</v>
      </c>
      <c r="BG102" s="136">
        <f>IF(N102="zákl. přenesená",J102,0)</f>
        <v>0</v>
      </c>
      <c r="BH102" s="136">
        <f>IF(N102="sníž. přenesená",J102,0)</f>
        <v>0</v>
      </c>
      <c r="BI102" s="136">
        <f>IF(N102="nulová",J102,0)</f>
        <v>0</v>
      </c>
      <c r="BJ102" s="11" t="s">
        <v>39</v>
      </c>
      <c r="BK102" s="136">
        <f>ROUND(I102*H102,2)</f>
        <v>0</v>
      </c>
      <c r="BL102" s="11" t="s">
        <v>76</v>
      </c>
      <c r="BM102" s="135" t="s">
        <v>132</v>
      </c>
    </row>
    <row r="103" spans="1:65" s="2" customFormat="1" ht="165.75" x14ac:dyDescent="0.2">
      <c r="A103" s="20"/>
      <c r="B103" s="21"/>
      <c r="C103" s="22"/>
      <c r="D103" s="139" t="s">
        <v>79</v>
      </c>
      <c r="E103" s="22"/>
      <c r="F103" s="160" t="s">
        <v>93</v>
      </c>
      <c r="G103" s="22"/>
      <c r="H103" s="22"/>
      <c r="I103" s="47"/>
      <c r="J103" s="22"/>
      <c r="K103" s="22"/>
      <c r="L103" s="23"/>
      <c r="M103" s="161"/>
      <c r="N103" s="162"/>
      <c r="O103" s="29"/>
      <c r="P103" s="29"/>
      <c r="Q103" s="29"/>
      <c r="R103" s="29"/>
      <c r="S103" s="29"/>
      <c r="T103" s="30"/>
      <c r="U103" s="20"/>
      <c r="V103" s="20"/>
      <c r="W103" s="20"/>
      <c r="X103" s="20"/>
      <c r="Y103" s="20"/>
      <c r="Z103" s="20"/>
      <c r="AA103" s="20"/>
      <c r="AB103" s="20"/>
      <c r="AC103" s="20"/>
      <c r="AD103" s="20"/>
      <c r="AE103" s="20"/>
      <c r="AT103" s="11" t="s">
        <v>79</v>
      </c>
      <c r="AU103" s="11" t="s">
        <v>40</v>
      </c>
    </row>
    <row r="104" spans="1:65" s="2" customFormat="1" ht="24" customHeight="1" x14ac:dyDescent="0.2">
      <c r="A104" s="20"/>
      <c r="B104" s="21"/>
      <c r="C104" s="124" t="s">
        <v>76</v>
      </c>
      <c r="D104" s="124" t="s">
        <v>74</v>
      </c>
      <c r="E104" s="125" t="s">
        <v>133</v>
      </c>
      <c r="F104" s="126" t="s">
        <v>134</v>
      </c>
      <c r="G104" s="127" t="s">
        <v>87</v>
      </c>
      <c r="H104" s="128">
        <v>4.0999999999999996</v>
      </c>
      <c r="I104" s="129"/>
      <c r="J104" s="130">
        <f>ROUND(I104*H104,2)</f>
        <v>0</v>
      </c>
      <c r="K104" s="126" t="s">
        <v>75</v>
      </c>
      <c r="L104" s="23"/>
      <c r="M104" s="131" t="s">
        <v>4</v>
      </c>
      <c r="N104" s="132" t="s">
        <v>24</v>
      </c>
      <c r="O104" s="29"/>
      <c r="P104" s="133">
        <f>O104*H104</f>
        <v>0</v>
      </c>
      <c r="Q104" s="133">
        <v>8.4000000000000003E-4</v>
      </c>
      <c r="R104" s="133">
        <f>Q104*H104</f>
        <v>3.444E-3</v>
      </c>
      <c r="S104" s="133">
        <v>0.02</v>
      </c>
      <c r="T104" s="134">
        <f>S104*H104</f>
        <v>8.199999999999999E-2</v>
      </c>
      <c r="U104" s="20"/>
      <c r="V104" s="20"/>
      <c r="W104" s="20"/>
      <c r="X104" s="20"/>
      <c r="Y104" s="20"/>
      <c r="Z104" s="20"/>
      <c r="AA104" s="20"/>
      <c r="AB104" s="20"/>
      <c r="AC104" s="20"/>
      <c r="AD104" s="20"/>
      <c r="AE104" s="20"/>
      <c r="AR104" s="135" t="s">
        <v>76</v>
      </c>
      <c r="AT104" s="135" t="s">
        <v>74</v>
      </c>
      <c r="AU104" s="135" t="s">
        <v>40</v>
      </c>
      <c r="AY104" s="11" t="s">
        <v>72</v>
      </c>
      <c r="BE104" s="136">
        <f>IF(N104="základní",J104,0)</f>
        <v>0</v>
      </c>
      <c r="BF104" s="136">
        <f>IF(N104="snížená",J104,0)</f>
        <v>0</v>
      </c>
      <c r="BG104" s="136">
        <f>IF(N104="zákl. přenesená",J104,0)</f>
        <v>0</v>
      </c>
      <c r="BH104" s="136">
        <f>IF(N104="sníž. přenesená",J104,0)</f>
        <v>0</v>
      </c>
      <c r="BI104" s="136">
        <f>IF(N104="nulová",J104,0)</f>
        <v>0</v>
      </c>
      <c r="BJ104" s="11" t="s">
        <v>39</v>
      </c>
      <c r="BK104" s="136">
        <f>ROUND(I104*H104,2)</f>
        <v>0</v>
      </c>
      <c r="BL104" s="11" t="s">
        <v>76</v>
      </c>
      <c r="BM104" s="135" t="s">
        <v>135</v>
      </c>
    </row>
    <row r="105" spans="1:65" s="2" customFormat="1" ht="48.75" x14ac:dyDescent="0.2">
      <c r="A105" s="20"/>
      <c r="B105" s="21"/>
      <c r="C105" s="22"/>
      <c r="D105" s="139" t="s">
        <v>79</v>
      </c>
      <c r="E105" s="22"/>
      <c r="F105" s="160" t="s">
        <v>96</v>
      </c>
      <c r="G105" s="22"/>
      <c r="H105" s="22"/>
      <c r="I105" s="47"/>
      <c r="J105" s="22"/>
      <c r="K105" s="22"/>
      <c r="L105" s="23"/>
      <c r="M105" s="161"/>
      <c r="N105" s="162"/>
      <c r="O105" s="29"/>
      <c r="P105" s="29"/>
      <c r="Q105" s="29"/>
      <c r="R105" s="29"/>
      <c r="S105" s="29"/>
      <c r="T105" s="30"/>
      <c r="U105" s="20"/>
      <c r="V105" s="20"/>
      <c r="W105" s="20"/>
      <c r="X105" s="20"/>
      <c r="Y105" s="20"/>
      <c r="Z105" s="20"/>
      <c r="AA105" s="20"/>
      <c r="AB105" s="20"/>
      <c r="AC105" s="20"/>
      <c r="AD105" s="20"/>
      <c r="AE105" s="20"/>
      <c r="AT105" s="11" t="s">
        <v>79</v>
      </c>
      <c r="AU105" s="11" t="s">
        <v>40</v>
      </c>
    </row>
    <row r="106" spans="1:65" s="8" customFormat="1" x14ac:dyDescent="0.2">
      <c r="B106" s="137"/>
      <c r="C106" s="138"/>
      <c r="D106" s="139" t="s">
        <v>77</v>
      </c>
      <c r="E106" s="140" t="s">
        <v>4</v>
      </c>
      <c r="F106" s="141" t="s">
        <v>136</v>
      </c>
      <c r="G106" s="138"/>
      <c r="H106" s="142">
        <v>1.8</v>
      </c>
      <c r="I106" s="143"/>
      <c r="J106" s="138"/>
      <c r="K106" s="138"/>
      <c r="L106" s="144"/>
      <c r="M106" s="145"/>
      <c r="N106" s="146"/>
      <c r="O106" s="146"/>
      <c r="P106" s="146"/>
      <c r="Q106" s="146"/>
      <c r="R106" s="146"/>
      <c r="S106" s="146"/>
      <c r="T106" s="147"/>
      <c r="AT106" s="148" t="s">
        <v>77</v>
      </c>
      <c r="AU106" s="148" t="s">
        <v>40</v>
      </c>
      <c r="AV106" s="8" t="s">
        <v>40</v>
      </c>
      <c r="AW106" s="8" t="s">
        <v>16</v>
      </c>
      <c r="AX106" s="8" t="s">
        <v>37</v>
      </c>
      <c r="AY106" s="148" t="s">
        <v>72</v>
      </c>
    </row>
    <row r="107" spans="1:65" s="8" customFormat="1" x14ac:dyDescent="0.2">
      <c r="B107" s="137"/>
      <c r="C107" s="138"/>
      <c r="D107" s="139" t="s">
        <v>77</v>
      </c>
      <c r="E107" s="140" t="s">
        <v>4</v>
      </c>
      <c r="F107" s="141" t="s">
        <v>137</v>
      </c>
      <c r="G107" s="138"/>
      <c r="H107" s="142">
        <v>0.5</v>
      </c>
      <c r="I107" s="143"/>
      <c r="J107" s="138"/>
      <c r="K107" s="138"/>
      <c r="L107" s="144"/>
      <c r="M107" s="145"/>
      <c r="N107" s="146"/>
      <c r="O107" s="146"/>
      <c r="P107" s="146"/>
      <c r="Q107" s="146"/>
      <c r="R107" s="146"/>
      <c r="S107" s="146"/>
      <c r="T107" s="147"/>
      <c r="AT107" s="148" t="s">
        <v>77</v>
      </c>
      <c r="AU107" s="148" t="s">
        <v>40</v>
      </c>
      <c r="AV107" s="8" t="s">
        <v>40</v>
      </c>
      <c r="AW107" s="8" t="s">
        <v>16</v>
      </c>
      <c r="AX107" s="8" t="s">
        <v>37</v>
      </c>
      <c r="AY107" s="148" t="s">
        <v>72</v>
      </c>
    </row>
    <row r="108" spans="1:65" s="8" customFormat="1" x14ac:dyDescent="0.2">
      <c r="B108" s="137"/>
      <c r="C108" s="138"/>
      <c r="D108" s="139" t="s">
        <v>77</v>
      </c>
      <c r="E108" s="140" t="s">
        <v>4</v>
      </c>
      <c r="F108" s="141" t="s">
        <v>138</v>
      </c>
      <c r="G108" s="138"/>
      <c r="H108" s="142">
        <v>1.8</v>
      </c>
      <c r="I108" s="143"/>
      <c r="J108" s="138"/>
      <c r="K108" s="138"/>
      <c r="L108" s="144"/>
      <c r="M108" s="145"/>
      <c r="N108" s="146"/>
      <c r="O108" s="146"/>
      <c r="P108" s="146"/>
      <c r="Q108" s="146"/>
      <c r="R108" s="146"/>
      <c r="S108" s="146"/>
      <c r="T108" s="147"/>
      <c r="AT108" s="148" t="s">
        <v>77</v>
      </c>
      <c r="AU108" s="148" t="s">
        <v>40</v>
      </c>
      <c r="AV108" s="8" t="s">
        <v>40</v>
      </c>
      <c r="AW108" s="8" t="s">
        <v>16</v>
      </c>
      <c r="AX108" s="8" t="s">
        <v>37</v>
      </c>
      <c r="AY108" s="148" t="s">
        <v>72</v>
      </c>
    </row>
    <row r="109" spans="1:65" s="9" customFormat="1" x14ac:dyDescent="0.2">
      <c r="B109" s="149"/>
      <c r="C109" s="150"/>
      <c r="D109" s="139" t="s">
        <v>77</v>
      </c>
      <c r="E109" s="151" t="s">
        <v>4</v>
      </c>
      <c r="F109" s="152" t="s">
        <v>85</v>
      </c>
      <c r="G109" s="150"/>
      <c r="H109" s="153">
        <v>4.0999999999999996</v>
      </c>
      <c r="I109" s="154"/>
      <c r="J109" s="150"/>
      <c r="K109" s="150"/>
      <c r="L109" s="155"/>
      <c r="M109" s="156"/>
      <c r="N109" s="157"/>
      <c r="O109" s="157"/>
      <c r="P109" s="157"/>
      <c r="Q109" s="157"/>
      <c r="R109" s="157"/>
      <c r="S109" s="157"/>
      <c r="T109" s="158"/>
      <c r="AT109" s="159" t="s">
        <v>77</v>
      </c>
      <c r="AU109" s="159" t="s">
        <v>40</v>
      </c>
      <c r="AV109" s="9" t="s">
        <v>76</v>
      </c>
      <c r="AW109" s="9" t="s">
        <v>16</v>
      </c>
      <c r="AX109" s="9" t="s">
        <v>39</v>
      </c>
      <c r="AY109" s="159" t="s">
        <v>72</v>
      </c>
    </row>
    <row r="110" spans="1:65" s="2" customFormat="1" ht="24" customHeight="1" x14ac:dyDescent="0.2">
      <c r="A110" s="20"/>
      <c r="B110" s="21"/>
      <c r="C110" s="124" t="s">
        <v>86</v>
      </c>
      <c r="D110" s="124" t="s">
        <v>74</v>
      </c>
      <c r="E110" s="125" t="s">
        <v>139</v>
      </c>
      <c r="F110" s="126" t="s">
        <v>140</v>
      </c>
      <c r="G110" s="127" t="s">
        <v>87</v>
      </c>
      <c r="H110" s="128">
        <v>3</v>
      </c>
      <c r="I110" s="129"/>
      <c r="J110" s="130">
        <f>ROUND(I110*H110,2)</f>
        <v>0</v>
      </c>
      <c r="K110" s="126" t="s">
        <v>75</v>
      </c>
      <c r="L110" s="23"/>
      <c r="M110" s="131" t="s">
        <v>4</v>
      </c>
      <c r="N110" s="132" t="s">
        <v>24</v>
      </c>
      <c r="O110" s="29"/>
      <c r="P110" s="133">
        <f>O110*H110</f>
        <v>0</v>
      </c>
      <c r="Q110" s="133">
        <v>7.9000000000000001E-4</v>
      </c>
      <c r="R110" s="133">
        <f>Q110*H110</f>
        <v>2.3700000000000001E-3</v>
      </c>
      <c r="S110" s="133">
        <v>5.0000000000000001E-3</v>
      </c>
      <c r="T110" s="134">
        <f>S110*H110</f>
        <v>1.4999999999999999E-2</v>
      </c>
      <c r="U110" s="20"/>
      <c r="V110" s="20"/>
      <c r="W110" s="20"/>
      <c r="X110" s="20"/>
      <c r="Y110" s="20"/>
      <c r="Z110" s="20"/>
      <c r="AA110" s="20"/>
      <c r="AB110" s="20"/>
      <c r="AC110" s="20"/>
      <c r="AD110" s="20"/>
      <c r="AE110" s="20"/>
      <c r="AR110" s="135" t="s">
        <v>76</v>
      </c>
      <c r="AT110" s="135" t="s">
        <v>74</v>
      </c>
      <c r="AU110" s="135" t="s">
        <v>40</v>
      </c>
      <c r="AY110" s="11" t="s">
        <v>72</v>
      </c>
      <c r="BE110" s="136">
        <f>IF(N110="základní",J110,0)</f>
        <v>0</v>
      </c>
      <c r="BF110" s="136">
        <f>IF(N110="snížená",J110,0)</f>
        <v>0</v>
      </c>
      <c r="BG110" s="136">
        <f>IF(N110="zákl. přenesená",J110,0)</f>
        <v>0</v>
      </c>
      <c r="BH110" s="136">
        <f>IF(N110="sníž. přenesená",J110,0)</f>
        <v>0</v>
      </c>
      <c r="BI110" s="136">
        <f>IF(N110="nulová",J110,0)</f>
        <v>0</v>
      </c>
      <c r="BJ110" s="11" t="s">
        <v>39</v>
      </c>
      <c r="BK110" s="136">
        <f>ROUND(I110*H110,2)</f>
        <v>0</v>
      </c>
      <c r="BL110" s="11" t="s">
        <v>76</v>
      </c>
      <c r="BM110" s="135" t="s">
        <v>141</v>
      </c>
    </row>
    <row r="111" spans="1:65" s="2" customFormat="1" ht="48.75" x14ac:dyDescent="0.2">
      <c r="A111" s="20"/>
      <c r="B111" s="21"/>
      <c r="C111" s="22"/>
      <c r="D111" s="139" t="s">
        <v>79</v>
      </c>
      <c r="E111" s="22"/>
      <c r="F111" s="160" t="s">
        <v>96</v>
      </c>
      <c r="G111" s="22"/>
      <c r="H111" s="22"/>
      <c r="I111" s="47"/>
      <c r="J111" s="22"/>
      <c r="K111" s="22"/>
      <c r="L111" s="23"/>
      <c r="M111" s="161"/>
      <c r="N111" s="162"/>
      <c r="O111" s="29"/>
      <c r="P111" s="29"/>
      <c r="Q111" s="29"/>
      <c r="R111" s="29"/>
      <c r="S111" s="29"/>
      <c r="T111" s="30"/>
      <c r="U111" s="20"/>
      <c r="V111" s="20"/>
      <c r="W111" s="20"/>
      <c r="X111" s="20"/>
      <c r="Y111" s="20"/>
      <c r="Z111" s="20"/>
      <c r="AA111" s="20"/>
      <c r="AB111" s="20"/>
      <c r="AC111" s="20"/>
      <c r="AD111" s="20"/>
      <c r="AE111" s="20"/>
      <c r="AT111" s="11" t="s">
        <v>79</v>
      </c>
      <c r="AU111" s="11" t="s">
        <v>40</v>
      </c>
    </row>
    <row r="112" spans="1:65" s="8" customFormat="1" x14ac:dyDescent="0.2">
      <c r="B112" s="137"/>
      <c r="C112" s="138"/>
      <c r="D112" s="139" t="s">
        <v>77</v>
      </c>
      <c r="E112" s="140" t="s">
        <v>4</v>
      </c>
      <c r="F112" s="141" t="s">
        <v>142</v>
      </c>
      <c r="G112" s="138"/>
      <c r="H112" s="142">
        <v>3</v>
      </c>
      <c r="I112" s="143"/>
      <c r="J112" s="138"/>
      <c r="K112" s="138"/>
      <c r="L112" s="144"/>
      <c r="M112" s="145"/>
      <c r="N112" s="146"/>
      <c r="O112" s="146"/>
      <c r="P112" s="146"/>
      <c r="Q112" s="146"/>
      <c r="R112" s="146"/>
      <c r="S112" s="146"/>
      <c r="T112" s="147"/>
      <c r="AT112" s="148" t="s">
        <v>77</v>
      </c>
      <c r="AU112" s="148" t="s">
        <v>40</v>
      </c>
      <c r="AV112" s="8" t="s">
        <v>40</v>
      </c>
      <c r="AW112" s="8" t="s">
        <v>16</v>
      </c>
      <c r="AX112" s="8" t="s">
        <v>39</v>
      </c>
      <c r="AY112" s="148" t="s">
        <v>72</v>
      </c>
    </row>
    <row r="113" spans="1:65" s="7" customFormat="1" ht="22.9" customHeight="1" x14ac:dyDescent="0.2">
      <c r="B113" s="108"/>
      <c r="C113" s="109"/>
      <c r="D113" s="110" t="s">
        <v>36</v>
      </c>
      <c r="E113" s="122" t="s">
        <v>97</v>
      </c>
      <c r="F113" s="122" t="s">
        <v>98</v>
      </c>
      <c r="G113" s="109"/>
      <c r="H113" s="109"/>
      <c r="I113" s="112"/>
      <c r="J113" s="123">
        <f>BK113</f>
        <v>0</v>
      </c>
      <c r="K113" s="109"/>
      <c r="L113" s="114"/>
      <c r="M113" s="115"/>
      <c r="N113" s="116"/>
      <c r="O113" s="116"/>
      <c r="P113" s="117">
        <f>SUM(P114:P122)</f>
        <v>0</v>
      </c>
      <c r="Q113" s="116"/>
      <c r="R113" s="117">
        <f>SUM(R114:R122)</f>
        <v>0</v>
      </c>
      <c r="S113" s="116"/>
      <c r="T113" s="118">
        <f>SUM(T114:T122)</f>
        <v>0</v>
      </c>
      <c r="AR113" s="119" t="s">
        <v>39</v>
      </c>
      <c r="AT113" s="120" t="s">
        <v>36</v>
      </c>
      <c r="AU113" s="120" t="s">
        <v>39</v>
      </c>
      <c r="AY113" s="119" t="s">
        <v>72</v>
      </c>
      <c r="BK113" s="121">
        <f>SUM(BK114:BK122)</f>
        <v>0</v>
      </c>
    </row>
    <row r="114" spans="1:65" s="2" customFormat="1" ht="24" customHeight="1" x14ac:dyDescent="0.2">
      <c r="A114" s="20"/>
      <c r="B114" s="21"/>
      <c r="C114" s="124" t="s">
        <v>82</v>
      </c>
      <c r="D114" s="124" t="s">
        <v>74</v>
      </c>
      <c r="E114" s="125" t="s">
        <v>100</v>
      </c>
      <c r="F114" s="126" t="s">
        <v>101</v>
      </c>
      <c r="G114" s="127" t="s">
        <v>78</v>
      </c>
      <c r="H114" s="128">
        <v>0.112</v>
      </c>
      <c r="I114" s="129"/>
      <c r="J114" s="130">
        <f>ROUND(I114*H114,2)</f>
        <v>0</v>
      </c>
      <c r="K114" s="126" t="s">
        <v>75</v>
      </c>
      <c r="L114" s="23"/>
      <c r="M114" s="131" t="s">
        <v>4</v>
      </c>
      <c r="N114" s="132" t="s">
        <v>24</v>
      </c>
      <c r="O114" s="29"/>
      <c r="P114" s="133">
        <f>O114*H114</f>
        <v>0</v>
      </c>
      <c r="Q114" s="133">
        <v>0</v>
      </c>
      <c r="R114" s="133">
        <f>Q114*H114</f>
        <v>0</v>
      </c>
      <c r="S114" s="133">
        <v>0</v>
      </c>
      <c r="T114" s="134">
        <f>S114*H114</f>
        <v>0</v>
      </c>
      <c r="U114" s="20"/>
      <c r="V114" s="20"/>
      <c r="W114" s="20"/>
      <c r="X114" s="20"/>
      <c r="Y114" s="20"/>
      <c r="Z114" s="20"/>
      <c r="AA114" s="20"/>
      <c r="AB114" s="20"/>
      <c r="AC114" s="20"/>
      <c r="AD114" s="20"/>
      <c r="AE114" s="20"/>
      <c r="AR114" s="135" t="s">
        <v>76</v>
      </c>
      <c r="AT114" s="135" t="s">
        <v>74</v>
      </c>
      <c r="AU114" s="135" t="s">
        <v>40</v>
      </c>
      <c r="AY114" s="11" t="s">
        <v>72</v>
      </c>
      <c r="BE114" s="136">
        <f>IF(N114="základní",J114,0)</f>
        <v>0</v>
      </c>
      <c r="BF114" s="136">
        <f>IF(N114="snížená",J114,0)</f>
        <v>0</v>
      </c>
      <c r="BG114" s="136">
        <f>IF(N114="zákl. přenesená",J114,0)</f>
        <v>0</v>
      </c>
      <c r="BH114" s="136">
        <f>IF(N114="sníž. přenesená",J114,0)</f>
        <v>0</v>
      </c>
      <c r="BI114" s="136">
        <f>IF(N114="nulová",J114,0)</f>
        <v>0</v>
      </c>
      <c r="BJ114" s="11" t="s">
        <v>39</v>
      </c>
      <c r="BK114" s="136">
        <f>ROUND(I114*H114,2)</f>
        <v>0</v>
      </c>
      <c r="BL114" s="11" t="s">
        <v>76</v>
      </c>
      <c r="BM114" s="135" t="s">
        <v>143</v>
      </c>
    </row>
    <row r="115" spans="1:65" s="2" customFormat="1" ht="107.25" x14ac:dyDescent="0.2">
      <c r="A115" s="20"/>
      <c r="B115" s="21"/>
      <c r="C115" s="22"/>
      <c r="D115" s="139" t="s">
        <v>79</v>
      </c>
      <c r="E115" s="22"/>
      <c r="F115" s="160" t="s">
        <v>102</v>
      </c>
      <c r="G115" s="22"/>
      <c r="H115" s="22"/>
      <c r="I115" s="47"/>
      <c r="J115" s="22"/>
      <c r="K115" s="22"/>
      <c r="L115" s="23"/>
      <c r="M115" s="161"/>
      <c r="N115" s="162"/>
      <c r="O115" s="29"/>
      <c r="P115" s="29"/>
      <c r="Q115" s="29"/>
      <c r="R115" s="29"/>
      <c r="S115" s="29"/>
      <c r="T115" s="30"/>
      <c r="U115" s="20"/>
      <c r="V115" s="20"/>
      <c r="W115" s="20"/>
      <c r="X115" s="20"/>
      <c r="Y115" s="20"/>
      <c r="Z115" s="20"/>
      <c r="AA115" s="20"/>
      <c r="AB115" s="20"/>
      <c r="AC115" s="20"/>
      <c r="AD115" s="20"/>
      <c r="AE115" s="20"/>
      <c r="AT115" s="11" t="s">
        <v>79</v>
      </c>
      <c r="AU115" s="11" t="s">
        <v>40</v>
      </c>
    </row>
    <row r="116" spans="1:65" s="2" customFormat="1" ht="16.5" customHeight="1" x14ac:dyDescent="0.2">
      <c r="A116" s="20"/>
      <c r="B116" s="21"/>
      <c r="C116" s="124" t="s">
        <v>92</v>
      </c>
      <c r="D116" s="124" t="s">
        <v>74</v>
      </c>
      <c r="E116" s="125" t="s">
        <v>104</v>
      </c>
      <c r="F116" s="126" t="s">
        <v>105</v>
      </c>
      <c r="G116" s="127" t="s">
        <v>78</v>
      </c>
      <c r="H116" s="128">
        <v>0.112</v>
      </c>
      <c r="I116" s="129"/>
      <c r="J116" s="130">
        <f>ROUND(I116*H116,2)</f>
        <v>0</v>
      </c>
      <c r="K116" s="126" t="s">
        <v>75</v>
      </c>
      <c r="L116" s="23"/>
      <c r="M116" s="131" t="s">
        <v>4</v>
      </c>
      <c r="N116" s="132" t="s">
        <v>24</v>
      </c>
      <c r="O116" s="29"/>
      <c r="P116" s="133">
        <f>O116*H116</f>
        <v>0</v>
      </c>
      <c r="Q116" s="133">
        <v>0</v>
      </c>
      <c r="R116" s="133">
        <f>Q116*H116</f>
        <v>0</v>
      </c>
      <c r="S116" s="133">
        <v>0</v>
      </c>
      <c r="T116" s="134">
        <f>S116*H116</f>
        <v>0</v>
      </c>
      <c r="U116" s="20"/>
      <c r="V116" s="20"/>
      <c r="W116" s="20"/>
      <c r="X116" s="20"/>
      <c r="Y116" s="20"/>
      <c r="Z116" s="20"/>
      <c r="AA116" s="20"/>
      <c r="AB116" s="20"/>
      <c r="AC116" s="20"/>
      <c r="AD116" s="20"/>
      <c r="AE116" s="20"/>
      <c r="AR116" s="135" t="s">
        <v>76</v>
      </c>
      <c r="AT116" s="135" t="s">
        <v>74</v>
      </c>
      <c r="AU116" s="135" t="s">
        <v>40</v>
      </c>
      <c r="AY116" s="11" t="s">
        <v>72</v>
      </c>
      <c r="BE116" s="136">
        <f>IF(N116="základní",J116,0)</f>
        <v>0</v>
      </c>
      <c r="BF116" s="136">
        <f>IF(N116="snížená",J116,0)</f>
        <v>0</v>
      </c>
      <c r="BG116" s="136">
        <f>IF(N116="zákl. přenesená",J116,0)</f>
        <v>0</v>
      </c>
      <c r="BH116" s="136">
        <f>IF(N116="sníž. přenesená",J116,0)</f>
        <v>0</v>
      </c>
      <c r="BI116" s="136">
        <f>IF(N116="nulová",J116,0)</f>
        <v>0</v>
      </c>
      <c r="BJ116" s="11" t="s">
        <v>39</v>
      </c>
      <c r="BK116" s="136">
        <f>ROUND(I116*H116,2)</f>
        <v>0</v>
      </c>
      <c r="BL116" s="11" t="s">
        <v>76</v>
      </c>
      <c r="BM116" s="135" t="s">
        <v>144</v>
      </c>
    </row>
    <row r="117" spans="1:65" s="2" customFormat="1" ht="58.5" x14ac:dyDescent="0.2">
      <c r="A117" s="20"/>
      <c r="B117" s="21"/>
      <c r="C117" s="22"/>
      <c r="D117" s="139" t="s">
        <v>79</v>
      </c>
      <c r="E117" s="22"/>
      <c r="F117" s="160" t="s">
        <v>106</v>
      </c>
      <c r="G117" s="22"/>
      <c r="H117" s="22"/>
      <c r="I117" s="47"/>
      <c r="J117" s="22"/>
      <c r="K117" s="22"/>
      <c r="L117" s="23"/>
      <c r="M117" s="161"/>
      <c r="N117" s="162"/>
      <c r="O117" s="29"/>
      <c r="P117" s="29"/>
      <c r="Q117" s="29"/>
      <c r="R117" s="29"/>
      <c r="S117" s="29"/>
      <c r="T117" s="30"/>
      <c r="U117" s="20"/>
      <c r="V117" s="20"/>
      <c r="W117" s="20"/>
      <c r="X117" s="20"/>
      <c r="Y117" s="20"/>
      <c r="Z117" s="20"/>
      <c r="AA117" s="20"/>
      <c r="AB117" s="20"/>
      <c r="AC117" s="20"/>
      <c r="AD117" s="20"/>
      <c r="AE117" s="20"/>
      <c r="AT117" s="11" t="s">
        <v>79</v>
      </c>
      <c r="AU117" s="11" t="s">
        <v>40</v>
      </c>
    </row>
    <row r="118" spans="1:65" s="2" customFormat="1" ht="24" customHeight="1" x14ac:dyDescent="0.2">
      <c r="A118" s="20"/>
      <c r="B118" s="21"/>
      <c r="C118" s="124" t="s">
        <v>81</v>
      </c>
      <c r="D118" s="124" t="s">
        <v>74</v>
      </c>
      <c r="E118" s="125" t="s">
        <v>107</v>
      </c>
      <c r="F118" s="126" t="s">
        <v>108</v>
      </c>
      <c r="G118" s="127" t="s">
        <v>78</v>
      </c>
      <c r="H118" s="128">
        <v>1.008</v>
      </c>
      <c r="I118" s="129"/>
      <c r="J118" s="130">
        <f>ROUND(I118*H118,2)</f>
        <v>0</v>
      </c>
      <c r="K118" s="126" t="s">
        <v>75</v>
      </c>
      <c r="L118" s="23"/>
      <c r="M118" s="131" t="s">
        <v>4</v>
      </c>
      <c r="N118" s="132" t="s">
        <v>24</v>
      </c>
      <c r="O118" s="29"/>
      <c r="P118" s="133">
        <f>O118*H118</f>
        <v>0</v>
      </c>
      <c r="Q118" s="133">
        <v>0</v>
      </c>
      <c r="R118" s="133">
        <f>Q118*H118</f>
        <v>0</v>
      </c>
      <c r="S118" s="133">
        <v>0</v>
      </c>
      <c r="T118" s="134">
        <f>S118*H118</f>
        <v>0</v>
      </c>
      <c r="U118" s="20"/>
      <c r="V118" s="20"/>
      <c r="W118" s="20"/>
      <c r="X118" s="20"/>
      <c r="Y118" s="20"/>
      <c r="Z118" s="20"/>
      <c r="AA118" s="20"/>
      <c r="AB118" s="20"/>
      <c r="AC118" s="20"/>
      <c r="AD118" s="20"/>
      <c r="AE118" s="20"/>
      <c r="AR118" s="135" t="s">
        <v>76</v>
      </c>
      <c r="AT118" s="135" t="s">
        <v>74</v>
      </c>
      <c r="AU118" s="135" t="s">
        <v>40</v>
      </c>
      <c r="AY118" s="11" t="s">
        <v>72</v>
      </c>
      <c r="BE118" s="136">
        <f>IF(N118="základní",J118,0)</f>
        <v>0</v>
      </c>
      <c r="BF118" s="136">
        <f>IF(N118="snížená",J118,0)</f>
        <v>0</v>
      </c>
      <c r="BG118" s="136">
        <f>IF(N118="zákl. přenesená",J118,0)</f>
        <v>0</v>
      </c>
      <c r="BH118" s="136">
        <f>IF(N118="sníž. přenesená",J118,0)</f>
        <v>0</v>
      </c>
      <c r="BI118" s="136">
        <f>IF(N118="nulová",J118,0)</f>
        <v>0</v>
      </c>
      <c r="BJ118" s="11" t="s">
        <v>39</v>
      </c>
      <c r="BK118" s="136">
        <f>ROUND(I118*H118,2)</f>
        <v>0</v>
      </c>
      <c r="BL118" s="11" t="s">
        <v>76</v>
      </c>
      <c r="BM118" s="135" t="s">
        <v>145</v>
      </c>
    </row>
    <row r="119" spans="1:65" s="2" customFormat="1" ht="58.5" x14ac:dyDescent="0.2">
      <c r="A119" s="20"/>
      <c r="B119" s="21"/>
      <c r="C119" s="22"/>
      <c r="D119" s="139" t="s">
        <v>79</v>
      </c>
      <c r="E119" s="22"/>
      <c r="F119" s="160" t="s">
        <v>106</v>
      </c>
      <c r="G119" s="22"/>
      <c r="H119" s="22"/>
      <c r="I119" s="47"/>
      <c r="J119" s="22"/>
      <c r="K119" s="22"/>
      <c r="L119" s="23"/>
      <c r="M119" s="161"/>
      <c r="N119" s="162"/>
      <c r="O119" s="29"/>
      <c r="P119" s="29"/>
      <c r="Q119" s="29"/>
      <c r="R119" s="29"/>
      <c r="S119" s="29"/>
      <c r="T119" s="30"/>
      <c r="U119" s="20"/>
      <c r="V119" s="20"/>
      <c r="W119" s="20"/>
      <c r="X119" s="20"/>
      <c r="Y119" s="20"/>
      <c r="Z119" s="20"/>
      <c r="AA119" s="20"/>
      <c r="AB119" s="20"/>
      <c r="AC119" s="20"/>
      <c r="AD119" s="20"/>
      <c r="AE119" s="20"/>
      <c r="AT119" s="11" t="s">
        <v>79</v>
      </c>
      <c r="AU119" s="11" t="s">
        <v>40</v>
      </c>
    </row>
    <row r="120" spans="1:65" s="8" customFormat="1" x14ac:dyDescent="0.2">
      <c r="B120" s="137"/>
      <c r="C120" s="138"/>
      <c r="D120" s="139" t="s">
        <v>77</v>
      </c>
      <c r="E120" s="140" t="s">
        <v>4</v>
      </c>
      <c r="F120" s="141" t="s">
        <v>146</v>
      </c>
      <c r="G120" s="138"/>
      <c r="H120" s="142">
        <v>1.008</v>
      </c>
      <c r="I120" s="143"/>
      <c r="J120" s="138"/>
      <c r="K120" s="138"/>
      <c r="L120" s="144"/>
      <c r="M120" s="145"/>
      <c r="N120" s="146"/>
      <c r="O120" s="146"/>
      <c r="P120" s="146"/>
      <c r="Q120" s="146"/>
      <c r="R120" s="146"/>
      <c r="S120" s="146"/>
      <c r="T120" s="147"/>
      <c r="AT120" s="148" t="s">
        <v>77</v>
      </c>
      <c r="AU120" s="148" t="s">
        <v>40</v>
      </c>
      <c r="AV120" s="8" t="s">
        <v>40</v>
      </c>
      <c r="AW120" s="8" t="s">
        <v>16</v>
      </c>
      <c r="AX120" s="8" t="s">
        <v>39</v>
      </c>
      <c r="AY120" s="148" t="s">
        <v>72</v>
      </c>
    </row>
    <row r="121" spans="1:65" s="2" customFormat="1" ht="24" customHeight="1" x14ac:dyDescent="0.2">
      <c r="A121" s="20"/>
      <c r="B121" s="21"/>
      <c r="C121" s="124" t="s">
        <v>90</v>
      </c>
      <c r="D121" s="124" t="s">
        <v>74</v>
      </c>
      <c r="E121" s="125" t="s">
        <v>109</v>
      </c>
      <c r="F121" s="126" t="s">
        <v>110</v>
      </c>
      <c r="G121" s="127" t="s">
        <v>78</v>
      </c>
      <c r="H121" s="128">
        <v>0.112</v>
      </c>
      <c r="I121" s="129"/>
      <c r="J121" s="130">
        <f>ROUND(I121*H121,2)</f>
        <v>0</v>
      </c>
      <c r="K121" s="126" t="s">
        <v>75</v>
      </c>
      <c r="L121" s="23"/>
      <c r="M121" s="131" t="s">
        <v>4</v>
      </c>
      <c r="N121" s="132" t="s">
        <v>24</v>
      </c>
      <c r="O121" s="29"/>
      <c r="P121" s="133">
        <f>O121*H121</f>
        <v>0</v>
      </c>
      <c r="Q121" s="133">
        <v>0</v>
      </c>
      <c r="R121" s="133">
        <f>Q121*H121</f>
        <v>0</v>
      </c>
      <c r="S121" s="133">
        <v>0</v>
      </c>
      <c r="T121" s="134">
        <f>S121*H121</f>
        <v>0</v>
      </c>
      <c r="U121" s="20"/>
      <c r="V121" s="20"/>
      <c r="W121" s="20"/>
      <c r="X121" s="20"/>
      <c r="Y121" s="20"/>
      <c r="Z121" s="20"/>
      <c r="AA121" s="20"/>
      <c r="AB121" s="20"/>
      <c r="AC121" s="20"/>
      <c r="AD121" s="20"/>
      <c r="AE121" s="20"/>
      <c r="AR121" s="135" t="s">
        <v>76</v>
      </c>
      <c r="AT121" s="135" t="s">
        <v>74</v>
      </c>
      <c r="AU121" s="135" t="s">
        <v>40</v>
      </c>
      <c r="AY121" s="11" t="s">
        <v>72</v>
      </c>
      <c r="BE121" s="136">
        <f>IF(N121="základní",J121,0)</f>
        <v>0</v>
      </c>
      <c r="BF121" s="136">
        <f>IF(N121="snížená",J121,0)</f>
        <v>0</v>
      </c>
      <c r="BG121" s="136">
        <f>IF(N121="zákl. přenesená",J121,0)</f>
        <v>0</v>
      </c>
      <c r="BH121" s="136">
        <f>IF(N121="sníž. přenesená",J121,0)</f>
        <v>0</v>
      </c>
      <c r="BI121" s="136">
        <f>IF(N121="nulová",J121,0)</f>
        <v>0</v>
      </c>
      <c r="BJ121" s="11" t="s">
        <v>39</v>
      </c>
      <c r="BK121" s="136">
        <f>ROUND(I121*H121,2)</f>
        <v>0</v>
      </c>
      <c r="BL121" s="11" t="s">
        <v>76</v>
      </c>
      <c r="BM121" s="135" t="s">
        <v>147</v>
      </c>
    </row>
    <row r="122" spans="1:65" s="2" customFormat="1" ht="58.5" x14ac:dyDescent="0.2">
      <c r="A122" s="20"/>
      <c r="B122" s="21"/>
      <c r="C122" s="22"/>
      <c r="D122" s="139" t="s">
        <v>79</v>
      </c>
      <c r="E122" s="22"/>
      <c r="F122" s="160" t="s">
        <v>111</v>
      </c>
      <c r="G122" s="22"/>
      <c r="H122" s="22"/>
      <c r="I122" s="47"/>
      <c r="J122" s="22"/>
      <c r="K122" s="22"/>
      <c r="L122" s="23"/>
      <c r="M122" s="161"/>
      <c r="N122" s="162"/>
      <c r="O122" s="29"/>
      <c r="P122" s="29"/>
      <c r="Q122" s="29"/>
      <c r="R122" s="29"/>
      <c r="S122" s="29"/>
      <c r="T122" s="30"/>
      <c r="U122" s="20"/>
      <c r="V122" s="20"/>
      <c r="W122" s="20"/>
      <c r="X122" s="20"/>
      <c r="Y122" s="20"/>
      <c r="Z122" s="20"/>
      <c r="AA122" s="20"/>
      <c r="AB122" s="20"/>
      <c r="AC122" s="20"/>
      <c r="AD122" s="20"/>
      <c r="AE122" s="20"/>
      <c r="AT122" s="11" t="s">
        <v>79</v>
      </c>
      <c r="AU122" s="11" t="s">
        <v>40</v>
      </c>
    </row>
    <row r="123" spans="1:65" s="7" customFormat="1" ht="22.9" customHeight="1" x14ac:dyDescent="0.2">
      <c r="B123" s="108"/>
      <c r="C123" s="109"/>
      <c r="D123" s="110" t="s">
        <v>36</v>
      </c>
      <c r="E123" s="122" t="s">
        <v>112</v>
      </c>
      <c r="F123" s="122" t="s">
        <v>113</v>
      </c>
      <c r="G123" s="109"/>
      <c r="H123" s="109"/>
      <c r="I123" s="112"/>
      <c r="J123" s="123">
        <f>BK123</f>
        <v>0</v>
      </c>
      <c r="K123" s="109"/>
      <c r="L123" s="114"/>
      <c r="M123" s="115"/>
      <c r="N123" s="116"/>
      <c r="O123" s="116"/>
      <c r="P123" s="117">
        <f>SUM(P124:P125)</f>
        <v>0</v>
      </c>
      <c r="Q123" s="116"/>
      <c r="R123" s="117">
        <f>SUM(R124:R125)</f>
        <v>0</v>
      </c>
      <c r="S123" s="116"/>
      <c r="T123" s="118">
        <f>SUM(T124:T125)</f>
        <v>0</v>
      </c>
      <c r="AR123" s="119" t="s">
        <v>39</v>
      </c>
      <c r="AT123" s="120" t="s">
        <v>36</v>
      </c>
      <c r="AU123" s="120" t="s">
        <v>39</v>
      </c>
      <c r="AY123" s="119" t="s">
        <v>72</v>
      </c>
      <c r="BK123" s="121">
        <f>SUM(BK124:BK125)</f>
        <v>0</v>
      </c>
    </row>
    <row r="124" spans="1:65" s="2" customFormat="1" ht="24" customHeight="1" x14ac:dyDescent="0.2">
      <c r="A124" s="20"/>
      <c r="B124" s="21"/>
      <c r="C124" s="124" t="s">
        <v>94</v>
      </c>
      <c r="D124" s="124" t="s">
        <v>74</v>
      </c>
      <c r="E124" s="125" t="s">
        <v>115</v>
      </c>
      <c r="F124" s="126" t="s">
        <v>116</v>
      </c>
      <c r="G124" s="127" t="s">
        <v>78</v>
      </c>
      <c r="H124" s="128">
        <v>0.436</v>
      </c>
      <c r="I124" s="129"/>
      <c r="J124" s="130">
        <f>ROUND(I124*H124,2)</f>
        <v>0</v>
      </c>
      <c r="K124" s="126" t="s">
        <v>75</v>
      </c>
      <c r="L124" s="23"/>
      <c r="M124" s="131" t="s">
        <v>4</v>
      </c>
      <c r="N124" s="132" t="s">
        <v>24</v>
      </c>
      <c r="O124" s="29"/>
      <c r="P124" s="133">
        <f>O124*H124</f>
        <v>0</v>
      </c>
      <c r="Q124" s="133">
        <v>0</v>
      </c>
      <c r="R124" s="133">
        <f>Q124*H124</f>
        <v>0</v>
      </c>
      <c r="S124" s="133">
        <v>0</v>
      </c>
      <c r="T124" s="134">
        <f>S124*H124</f>
        <v>0</v>
      </c>
      <c r="U124" s="20"/>
      <c r="V124" s="20"/>
      <c r="W124" s="20"/>
      <c r="X124" s="20"/>
      <c r="Y124" s="20"/>
      <c r="Z124" s="20"/>
      <c r="AA124" s="20"/>
      <c r="AB124" s="20"/>
      <c r="AC124" s="20"/>
      <c r="AD124" s="20"/>
      <c r="AE124" s="20"/>
      <c r="AR124" s="135" t="s">
        <v>76</v>
      </c>
      <c r="AT124" s="135" t="s">
        <v>74</v>
      </c>
      <c r="AU124" s="135" t="s">
        <v>40</v>
      </c>
      <c r="AY124" s="11" t="s">
        <v>72</v>
      </c>
      <c r="BE124" s="136">
        <f>IF(N124="základní",J124,0)</f>
        <v>0</v>
      </c>
      <c r="BF124" s="136">
        <f>IF(N124="snížená",J124,0)</f>
        <v>0</v>
      </c>
      <c r="BG124" s="136">
        <f>IF(N124="zákl. přenesená",J124,0)</f>
        <v>0</v>
      </c>
      <c r="BH124" s="136">
        <f>IF(N124="sníž. přenesená",J124,0)</f>
        <v>0</v>
      </c>
      <c r="BI124" s="136">
        <f>IF(N124="nulová",J124,0)</f>
        <v>0</v>
      </c>
      <c r="BJ124" s="11" t="s">
        <v>39</v>
      </c>
      <c r="BK124" s="136">
        <f>ROUND(I124*H124,2)</f>
        <v>0</v>
      </c>
      <c r="BL124" s="11" t="s">
        <v>76</v>
      </c>
      <c r="BM124" s="135" t="s">
        <v>148</v>
      </c>
    </row>
    <row r="125" spans="1:65" s="2" customFormat="1" ht="58.5" x14ac:dyDescent="0.2">
      <c r="A125" s="20"/>
      <c r="B125" s="21"/>
      <c r="C125" s="22"/>
      <c r="D125" s="139" t="s">
        <v>79</v>
      </c>
      <c r="E125" s="22"/>
      <c r="F125" s="160" t="s">
        <v>117</v>
      </c>
      <c r="G125" s="22"/>
      <c r="H125" s="22"/>
      <c r="I125" s="47"/>
      <c r="J125" s="22"/>
      <c r="K125" s="22"/>
      <c r="L125" s="23"/>
      <c r="M125" s="161"/>
      <c r="N125" s="162"/>
      <c r="O125" s="29"/>
      <c r="P125" s="29"/>
      <c r="Q125" s="29"/>
      <c r="R125" s="29"/>
      <c r="S125" s="29"/>
      <c r="T125" s="30"/>
      <c r="U125" s="20"/>
      <c r="V125" s="20"/>
      <c r="W125" s="20"/>
      <c r="X125" s="20"/>
      <c r="Y125" s="20"/>
      <c r="Z125" s="20"/>
      <c r="AA125" s="20"/>
      <c r="AB125" s="20"/>
      <c r="AC125" s="20"/>
      <c r="AD125" s="20"/>
      <c r="AE125" s="20"/>
      <c r="AT125" s="11" t="s">
        <v>79</v>
      </c>
      <c r="AU125" s="11" t="s">
        <v>40</v>
      </c>
    </row>
    <row r="126" spans="1:65" s="7" customFormat="1" ht="25.9" customHeight="1" x14ac:dyDescent="0.2">
      <c r="B126" s="108"/>
      <c r="C126" s="109"/>
      <c r="D126" s="110" t="s">
        <v>36</v>
      </c>
      <c r="E126" s="111" t="s">
        <v>118</v>
      </c>
      <c r="F126" s="111" t="s">
        <v>119</v>
      </c>
      <c r="G126" s="109"/>
      <c r="H126" s="109"/>
      <c r="I126" s="112"/>
      <c r="J126" s="113">
        <f>BK126</f>
        <v>0</v>
      </c>
      <c r="K126" s="109"/>
      <c r="L126" s="114"/>
      <c r="M126" s="115"/>
      <c r="N126" s="116"/>
      <c r="O126" s="116"/>
      <c r="P126" s="117">
        <f>P127</f>
        <v>0</v>
      </c>
      <c r="Q126" s="116"/>
      <c r="R126" s="117">
        <f>R127</f>
        <v>7.6999999999999994E-3</v>
      </c>
      <c r="S126" s="116"/>
      <c r="T126" s="118">
        <f>T127</f>
        <v>1.4999999999999999E-2</v>
      </c>
      <c r="AR126" s="119" t="s">
        <v>40</v>
      </c>
      <c r="AT126" s="120" t="s">
        <v>36</v>
      </c>
      <c r="AU126" s="120" t="s">
        <v>37</v>
      </c>
      <c r="AY126" s="119" t="s">
        <v>72</v>
      </c>
      <c r="BK126" s="121">
        <f>BK127</f>
        <v>0</v>
      </c>
    </row>
    <row r="127" spans="1:65" s="7" customFormat="1" ht="22.9" customHeight="1" x14ac:dyDescent="0.2">
      <c r="B127" s="108"/>
      <c r="C127" s="109"/>
      <c r="D127" s="110" t="s">
        <v>36</v>
      </c>
      <c r="E127" s="122" t="s">
        <v>149</v>
      </c>
      <c r="F127" s="122" t="s">
        <v>150</v>
      </c>
      <c r="G127" s="109"/>
      <c r="H127" s="109"/>
      <c r="I127" s="112"/>
      <c r="J127" s="123">
        <f>BK127</f>
        <v>0</v>
      </c>
      <c r="K127" s="109"/>
      <c r="L127" s="114"/>
      <c r="M127" s="115"/>
      <c r="N127" s="116"/>
      <c r="O127" s="116"/>
      <c r="P127" s="117">
        <f>SUM(P128:P133)</f>
        <v>0</v>
      </c>
      <c r="Q127" s="116"/>
      <c r="R127" s="117">
        <f>SUM(R128:R133)</f>
        <v>7.6999999999999994E-3</v>
      </c>
      <c r="S127" s="116"/>
      <c r="T127" s="118">
        <f>SUM(T128:T133)</f>
        <v>1.4999999999999999E-2</v>
      </c>
      <c r="AR127" s="119" t="s">
        <v>40</v>
      </c>
      <c r="AT127" s="120" t="s">
        <v>36</v>
      </c>
      <c r="AU127" s="120" t="s">
        <v>39</v>
      </c>
      <c r="AY127" s="119" t="s">
        <v>72</v>
      </c>
      <c r="BK127" s="121">
        <f>SUM(BK128:BK133)</f>
        <v>0</v>
      </c>
    </row>
    <row r="128" spans="1:65" s="2" customFormat="1" ht="24" customHeight="1" x14ac:dyDescent="0.2">
      <c r="A128" s="20"/>
      <c r="B128" s="21"/>
      <c r="C128" s="124" t="s">
        <v>95</v>
      </c>
      <c r="D128" s="124" t="s">
        <v>74</v>
      </c>
      <c r="E128" s="125" t="s">
        <v>151</v>
      </c>
      <c r="F128" s="126" t="s">
        <v>152</v>
      </c>
      <c r="G128" s="127" t="s">
        <v>84</v>
      </c>
      <c r="H128" s="128">
        <v>10</v>
      </c>
      <c r="I128" s="129"/>
      <c r="J128" s="130">
        <f>ROUND(I128*H128,2)</f>
        <v>0</v>
      </c>
      <c r="K128" s="126" t="s">
        <v>75</v>
      </c>
      <c r="L128" s="23"/>
      <c r="M128" s="131" t="s">
        <v>4</v>
      </c>
      <c r="N128" s="132" t="s">
        <v>24</v>
      </c>
      <c r="O128" s="29"/>
      <c r="P128" s="133">
        <f>O128*H128</f>
        <v>0</v>
      </c>
      <c r="Q128" s="133">
        <v>1.7000000000000001E-4</v>
      </c>
      <c r="R128" s="133">
        <f>Q128*H128</f>
        <v>1.7000000000000001E-3</v>
      </c>
      <c r="S128" s="133">
        <v>1.5E-3</v>
      </c>
      <c r="T128" s="134">
        <f>S128*H128</f>
        <v>1.4999999999999999E-2</v>
      </c>
      <c r="U128" s="20"/>
      <c r="V128" s="20"/>
      <c r="W128" s="20"/>
      <c r="X128" s="20"/>
      <c r="Y128" s="20"/>
      <c r="Z128" s="20"/>
      <c r="AA128" s="20"/>
      <c r="AB128" s="20"/>
      <c r="AC128" s="20"/>
      <c r="AD128" s="20"/>
      <c r="AE128" s="20"/>
      <c r="AR128" s="135" t="s">
        <v>114</v>
      </c>
      <c r="AT128" s="135" t="s">
        <v>74</v>
      </c>
      <c r="AU128" s="135" t="s">
        <v>40</v>
      </c>
      <c r="AY128" s="11" t="s">
        <v>72</v>
      </c>
      <c r="BE128" s="136">
        <f>IF(N128="základní",J128,0)</f>
        <v>0</v>
      </c>
      <c r="BF128" s="136">
        <f>IF(N128="snížená",J128,0)</f>
        <v>0</v>
      </c>
      <c r="BG128" s="136">
        <f>IF(N128="zákl. přenesená",J128,0)</f>
        <v>0</v>
      </c>
      <c r="BH128" s="136">
        <f>IF(N128="sníž. přenesená",J128,0)</f>
        <v>0</v>
      </c>
      <c r="BI128" s="136">
        <f>IF(N128="nulová",J128,0)</f>
        <v>0</v>
      </c>
      <c r="BJ128" s="11" t="s">
        <v>39</v>
      </c>
      <c r="BK128" s="136">
        <f>ROUND(I128*H128,2)</f>
        <v>0</v>
      </c>
      <c r="BL128" s="11" t="s">
        <v>114</v>
      </c>
      <c r="BM128" s="135" t="s">
        <v>153</v>
      </c>
    </row>
    <row r="129" spans="1:65" s="2" customFormat="1" ht="29.25" x14ac:dyDescent="0.2">
      <c r="A129" s="20"/>
      <c r="B129" s="21"/>
      <c r="C129" s="22"/>
      <c r="D129" s="139" t="s">
        <v>79</v>
      </c>
      <c r="E129" s="22"/>
      <c r="F129" s="160" t="s">
        <v>154</v>
      </c>
      <c r="G129" s="22"/>
      <c r="H129" s="22"/>
      <c r="I129" s="47"/>
      <c r="J129" s="22"/>
      <c r="K129" s="22"/>
      <c r="L129" s="23"/>
      <c r="M129" s="161"/>
      <c r="N129" s="162"/>
      <c r="O129" s="29"/>
      <c r="P129" s="29"/>
      <c r="Q129" s="29"/>
      <c r="R129" s="29"/>
      <c r="S129" s="29"/>
      <c r="T129" s="30"/>
      <c r="U129" s="20"/>
      <c r="V129" s="20"/>
      <c r="W129" s="20"/>
      <c r="X129" s="20"/>
      <c r="Y129" s="20"/>
      <c r="Z129" s="20"/>
      <c r="AA129" s="20"/>
      <c r="AB129" s="20"/>
      <c r="AC129" s="20"/>
      <c r="AD129" s="20"/>
      <c r="AE129" s="20"/>
      <c r="AT129" s="11" t="s">
        <v>79</v>
      </c>
      <c r="AU129" s="11" t="s">
        <v>40</v>
      </c>
    </row>
    <row r="130" spans="1:65" s="2" customFormat="1" ht="16.5" customHeight="1" x14ac:dyDescent="0.2">
      <c r="A130" s="20"/>
      <c r="B130" s="21"/>
      <c r="C130" s="163" t="s">
        <v>99</v>
      </c>
      <c r="D130" s="163" t="s">
        <v>80</v>
      </c>
      <c r="E130" s="164" t="s">
        <v>155</v>
      </c>
      <c r="F130" s="165" t="s">
        <v>156</v>
      </c>
      <c r="G130" s="166" t="s">
        <v>89</v>
      </c>
      <c r="H130" s="167">
        <v>2.5</v>
      </c>
      <c r="I130" s="168"/>
      <c r="J130" s="169">
        <f>ROUND(I130*H130,2)</f>
        <v>0</v>
      </c>
      <c r="K130" s="165" t="s">
        <v>88</v>
      </c>
      <c r="L130" s="170"/>
      <c r="M130" s="171" t="s">
        <v>4</v>
      </c>
      <c r="N130" s="172" t="s">
        <v>24</v>
      </c>
      <c r="O130" s="29"/>
      <c r="P130" s="133">
        <f>O130*H130</f>
        <v>0</v>
      </c>
      <c r="Q130" s="133">
        <v>2.3999999999999998E-3</v>
      </c>
      <c r="R130" s="133">
        <f>Q130*H130</f>
        <v>5.9999999999999993E-3</v>
      </c>
      <c r="S130" s="133">
        <v>0</v>
      </c>
      <c r="T130" s="134">
        <f>S130*H130</f>
        <v>0</v>
      </c>
      <c r="U130" s="20"/>
      <c r="V130" s="20"/>
      <c r="W130" s="20"/>
      <c r="X130" s="20"/>
      <c r="Y130" s="20"/>
      <c r="Z130" s="20"/>
      <c r="AA130" s="20"/>
      <c r="AB130" s="20"/>
      <c r="AC130" s="20"/>
      <c r="AD130" s="20"/>
      <c r="AE130" s="20"/>
      <c r="AR130" s="135" t="s">
        <v>157</v>
      </c>
      <c r="AT130" s="135" t="s">
        <v>80</v>
      </c>
      <c r="AU130" s="135" t="s">
        <v>40</v>
      </c>
      <c r="AY130" s="11" t="s">
        <v>72</v>
      </c>
      <c r="BE130" s="136">
        <f>IF(N130="základní",J130,0)</f>
        <v>0</v>
      </c>
      <c r="BF130" s="136">
        <f>IF(N130="snížená",J130,0)</f>
        <v>0</v>
      </c>
      <c r="BG130" s="136">
        <f>IF(N130="zákl. přenesená",J130,0)</f>
        <v>0</v>
      </c>
      <c r="BH130" s="136">
        <f>IF(N130="sníž. přenesená",J130,0)</f>
        <v>0</v>
      </c>
      <c r="BI130" s="136">
        <f>IF(N130="nulová",J130,0)</f>
        <v>0</v>
      </c>
      <c r="BJ130" s="11" t="s">
        <v>39</v>
      </c>
      <c r="BK130" s="136">
        <f>ROUND(I130*H130,2)</f>
        <v>0</v>
      </c>
      <c r="BL130" s="11" t="s">
        <v>114</v>
      </c>
      <c r="BM130" s="135" t="s">
        <v>158</v>
      </c>
    </row>
    <row r="131" spans="1:65" s="8" customFormat="1" x14ac:dyDescent="0.2">
      <c r="B131" s="137"/>
      <c r="C131" s="138"/>
      <c r="D131" s="139" t="s">
        <v>77</v>
      </c>
      <c r="E131" s="140" t="s">
        <v>4</v>
      </c>
      <c r="F131" s="141" t="s">
        <v>159</v>
      </c>
      <c r="G131" s="138"/>
      <c r="H131" s="142">
        <v>2.5</v>
      </c>
      <c r="I131" s="143"/>
      <c r="J131" s="138"/>
      <c r="K131" s="138"/>
      <c r="L131" s="144"/>
      <c r="M131" s="145"/>
      <c r="N131" s="146"/>
      <c r="O131" s="146"/>
      <c r="P131" s="146"/>
      <c r="Q131" s="146"/>
      <c r="R131" s="146"/>
      <c r="S131" s="146"/>
      <c r="T131" s="147"/>
      <c r="AT131" s="148" t="s">
        <v>77</v>
      </c>
      <c r="AU131" s="148" t="s">
        <v>40</v>
      </c>
      <c r="AV131" s="8" t="s">
        <v>40</v>
      </c>
      <c r="AW131" s="8" t="s">
        <v>16</v>
      </c>
      <c r="AX131" s="8" t="s">
        <v>39</v>
      </c>
      <c r="AY131" s="148" t="s">
        <v>72</v>
      </c>
    </row>
    <row r="132" spans="1:65" s="2" customFormat="1" ht="24" customHeight="1" x14ac:dyDescent="0.2">
      <c r="A132" s="20"/>
      <c r="B132" s="21"/>
      <c r="C132" s="124" t="s">
        <v>103</v>
      </c>
      <c r="D132" s="124" t="s">
        <v>74</v>
      </c>
      <c r="E132" s="125" t="s">
        <v>160</v>
      </c>
      <c r="F132" s="126" t="s">
        <v>161</v>
      </c>
      <c r="G132" s="127" t="s">
        <v>78</v>
      </c>
      <c r="H132" s="128">
        <v>8.0000000000000002E-3</v>
      </c>
      <c r="I132" s="129"/>
      <c r="J132" s="130">
        <f>ROUND(I132*H132,2)</f>
        <v>0</v>
      </c>
      <c r="K132" s="126" t="s">
        <v>75</v>
      </c>
      <c r="L132" s="23"/>
      <c r="M132" s="131" t="s">
        <v>4</v>
      </c>
      <c r="N132" s="132" t="s">
        <v>24</v>
      </c>
      <c r="O132" s="29"/>
      <c r="P132" s="133">
        <f>O132*H132</f>
        <v>0</v>
      </c>
      <c r="Q132" s="133">
        <v>0</v>
      </c>
      <c r="R132" s="133">
        <f>Q132*H132</f>
        <v>0</v>
      </c>
      <c r="S132" s="133">
        <v>0</v>
      </c>
      <c r="T132" s="134">
        <f>S132*H132</f>
        <v>0</v>
      </c>
      <c r="U132" s="20"/>
      <c r="V132" s="20"/>
      <c r="W132" s="20"/>
      <c r="X132" s="20"/>
      <c r="Y132" s="20"/>
      <c r="Z132" s="20"/>
      <c r="AA132" s="20"/>
      <c r="AB132" s="20"/>
      <c r="AC132" s="20"/>
      <c r="AD132" s="20"/>
      <c r="AE132" s="20"/>
      <c r="AR132" s="135" t="s">
        <v>114</v>
      </c>
      <c r="AT132" s="135" t="s">
        <v>74</v>
      </c>
      <c r="AU132" s="135" t="s">
        <v>40</v>
      </c>
      <c r="AY132" s="11" t="s">
        <v>72</v>
      </c>
      <c r="BE132" s="136">
        <f>IF(N132="základní",J132,0)</f>
        <v>0</v>
      </c>
      <c r="BF132" s="136">
        <f>IF(N132="snížená",J132,0)</f>
        <v>0</v>
      </c>
      <c r="BG132" s="136">
        <f>IF(N132="zákl. přenesená",J132,0)</f>
        <v>0</v>
      </c>
      <c r="BH132" s="136">
        <f>IF(N132="sníž. přenesená",J132,0)</f>
        <v>0</v>
      </c>
      <c r="BI132" s="136">
        <f>IF(N132="nulová",J132,0)</f>
        <v>0</v>
      </c>
      <c r="BJ132" s="11" t="s">
        <v>39</v>
      </c>
      <c r="BK132" s="136">
        <f>ROUND(I132*H132,2)</f>
        <v>0</v>
      </c>
      <c r="BL132" s="11" t="s">
        <v>114</v>
      </c>
      <c r="BM132" s="135" t="s">
        <v>162</v>
      </c>
    </row>
    <row r="133" spans="1:65" s="2" customFormat="1" ht="78" x14ac:dyDescent="0.2">
      <c r="A133" s="20"/>
      <c r="B133" s="21"/>
      <c r="C133" s="22"/>
      <c r="D133" s="139" t="s">
        <v>79</v>
      </c>
      <c r="E133" s="22"/>
      <c r="F133" s="160" t="s">
        <v>163</v>
      </c>
      <c r="G133" s="22"/>
      <c r="H133" s="22"/>
      <c r="I133" s="47"/>
      <c r="J133" s="22"/>
      <c r="K133" s="22"/>
      <c r="L133" s="23"/>
      <c r="M133" s="174"/>
      <c r="N133" s="175"/>
      <c r="O133" s="173"/>
      <c r="P133" s="173"/>
      <c r="Q133" s="173"/>
      <c r="R133" s="173"/>
      <c r="S133" s="173"/>
      <c r="T133" s="176"/>
      <c r="U133" s="20"/>
      <c r="V133" s="20"/>
      <c r="W133" s="20"/>
      <c r="X133" s="20"/>
      <c r="Y133" s="20"/>
      <c r="Z133" s="20"/>
      <c r="AA133" s="20"/>
      <c r="AB133" s="20"/>
      <c r="AC133" s="20"/>
      <c r="AD133" s="20"/>
      <c r="AE133" s="20"/>
      <c r="AT133" s="11" t="s">
        <v>79</v>
      </c>
      <c r="AU133" s="11" t="s">
        <v>40</v>
      </c>
    </row>
    <row r="134" spans="1:65" s="2" customFormat="1" ht="6.95" customHeight="1" x14ac:dyDescent="0.2">
      <c r="A134" s="20"/>
      <c r="B134" s="24"/>
      <c r="C134" s="25"/>
      <c r="D134" s="25"/>
      <c r="E134" s="25"/>
      <c r="F134" s="25"/>
      <c r="G134" s="25"/>
      <c r="H134" s="25"/>
      <c r="I134" s="74"/>
      <c r="J134" s="25"/>
      <c r="K134" s="25"/>
      <c r="L134" s="23"/>
      <c r="M134" s="20"/>
      <c r="O134" s="20"/>
      <c r="P134" s="20"/>
      <c r="Q134" s="20"/>
      <c r="R134" s="20"/>
      <c r="S134" s="20"/>
      <c r="T134" s="20"/>
      <c r="U134" s="20"/>
      <c r="V134" s="20"/>
      <c r="W134" s="20"/>
      <c r="X134" s="20"/>
      <c r="Y134" s="20"/>
      <c r="Z134" s="20"/>
      <c r="AA134" s="20"/>
      <c r="AB134" s="20"/>
      <c r="AC134" s="20"/>
      <c r="AD134" s="20"/>
      <c r="AE134" s="20"/>
    </row>
  </sheetData>
  <sheetProtection algorithmName="SHA-512" hashValue="Gb3xVLwJRxFsccEb4SYHR3CKx/21VPdhqusJFtNSkoxeiQD3HSI9XfnIFytbmgfU5eNdinKRs46Mf4/Shv2sgQ==" saltValue="coUMii+5QpTvyLruT4yA0yIkopddgYgfxfNWgF8h0M9n7tg+WL2kjIDa5j7QXOMfj83YfP7MGvFCwHlrcH9ahg==" spinCount="100000" sheet="1" objects="1" scenarios="1" formatColumns="0" formatRows="0" autoFilter="0"/>
  <autoFilter ref="C91:K133" xr:uid="{00000000-0009-0000-0000-000006000000}"/>
  <mergeCells count="12">
    <mergeCell ref="E84:H84"/>
    <mergeCell ref="L2:V2"/>
    <mergeCell ref="E50:H50"/>
    <mergeCell ref="E52:H52"/>
    <mergeCell ref="E54:H54"/>
    <mergeCell ref="E80:H80"/>
    <mergeCell ref="E82:H82"/>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K218"/>
  <sheetViews>
    <sheetView showGridLines="0" zoomScale="110" zoomScaleNormal="110" workbookViewId="0"/>
  </sheetViews>
  <sheetFormatPr defaultRowHeight="11.25" x14ac:dyDescent="0.2"/>
  <cols>
    <col min="1" max="1" width="8.33203125" style="177" customWidth="1"/>
    <col min="2" max="2" width="1.6640625" style="177" customWidth="1"/>
    <col min="3" max="4" width="5" style="177" customWidth="1"/>
    <col min="5" max="5" width="11.6640625" style="177" customWidth="1"/>
    <col min="6" max="6" width="9.1640625" style="177" customWidth="1"/>
    <col min="7" max="7" width="5" style="177" customWidth="1"/>
    <col min="8" max="8" width="77.83203125" style="177" customWidth="1"/>
    <col min="9" max="10" width="20" style="177" customWidth="1"/>
    <col min="11" max="11" width="1.6640625" style="177" customWidth="1"/>
  </cols>
  <sheetData>
    <row r="1" spans="2:11" s="1" customFormat="1" ht="37.5" customHeight="1" x14ac:dyDescent="0.2"/>
    <row r="2" spans="2:11" s="1" customFormat="1" ht="7.5" customHeight="1" x14ac:dyDescent="0.2">
      <c r="B2" s="178"/>
      <c r="C2" s="179"/>
      <c r="D2" s="179"/>
      <c r="E2" s="179"/>
      <c r="F2" s="179"/>
      <c r="G2" s="179"/>
      <c r="H2" s="179"/>
      <c r="I2" s="179"/>
      <c r="J2" s="179"/>
      <c r="K2" s="180"/>
    </row>
    <row r="3" spans="2:11" s="10" customFormat="1" ht="45" customHeight="1" x14ac:dyDescent="0.2">
      <c r="B3" s="181"/>
      <c r="C3" s="270" t="s">
        <v>164</v>
      </c>
      <c r="D3" s="270"/>
      <c r="E3" s="270"/>
      <c r="F3" s="270"/>
      <c r="G3" s="270"/>
      <c r="H3" s="270"/>
      <c r="I3" s="270"/>
      <c r="J3" s="270"/>
      <c r="K3" s="182"/>
    </row>
    <row r="4" spans="2:11" s="1" customFormat="1" ht="25.5" customHeight="1" x14ac:dyDescent="0.3">
      <c r="B4" s="183"/>
      <c r="C4" s="274" t="s">
        <v>165</v>
      </c>
      <c r="D4" s="274"/>
      <c r="E4" s="274"/>
      <c r="F4" s="274"/>
      <c r="G4" s="274"/>
      <c r="H4" s="274"/>
      <c r="I4" s="274"/>
      <c r="J4" s="274"/>
      <c r="K4" s="184"/>
    </row>
    <row r="5" spans="2:11" s="1" customFormat="1" ht="5.25" customHeight="1" x14ac:dyDescent="0.2">
      <c r="B5" s="183"/>
      <c r="C5" s="185"/>
      <c r="D5" s="185"/>
      <c r="E5" s="185"/>
      <c r="F5" s="185"/>
      <c r="G5" s="185"/>
      <c r="H5" s="185"/>
      <c r="I5" s="185"/>
      <c r="J5" s="185"/>
      <c r="K5" s="184"/>
    </row>
    <row r="6" spans="2:11" s="1" customFormat="1" ht="15" customHeight="1" x14ac:dyDescent="0.2">
      <c r="B6" s="183"/>
      <c r="C6" s="272" t="s">
        <v>166</v>
      </c>
      <c r="D6" s="272"/>
      <c r="E6" s="272"/>
      <c r="F6" s="272"/>
      <c r="G6" s="272"/>
      <c r="H6" s="272"/>
      <c r="I6" s="272"/>
      <c r="J6" s="272"/>
      <c r="K6" s="184"/>
    </row>
    <row r="7" spans="2:11" s="1" customFormat="1" ht="15" customHeight="1" x14ac:dyDescent="0.2">
      <c r="B7" s="187"/>
      <c r="C7" s="272" t="s">
        <v>167</v>
      </c>
      <c r="D7" s="272"/>
      <c r="E7" s="272"/>
      <c r="F7" s="272"/>
      <c r="G7" s="272"/>
      <c r="H7" s="272"/>
      <c r="I7" s="272"/>
      <c r="J7" s="272"/>
      <c r="K7" s="184"/>
    </row>
    <row r="8" spans="2:11" s="1" customFormat="1" ht="12.75" customHeight="1" x14ac:dyDescent="0.2">
      <c r="B8" s="187"/>
      <c r="C8" s="186"/>
      <c r="D8" s="186"/>
      <c r="E8" s="186"/>
      <c r="F8" s="186"/>
      <c r="G8" s="186"/>
      <c r="H8" s="186"/>
      <c r="I8" s="186"/>
      <c r="J8" s="186"/>
      <c r="K8" s="184"/>
    </row>
    <row r="9" spans="2:11" s="1" customFormat="1" ht="15" customHeight="1" x14ac:dyDescent="0.2">
      <c r="B9" s="187"/>
      <c r="C9" s="272" t="s">
        <v>168</v>
      </c>
      <c r="D9" s="272"/>
      <c r="E9" s="272"/>
      <c r="F9" s="272"/>
      <c r="G9" s="272"/>
      <c r="H9" s="272"/>
      <c r="I9" s="272"/>
      <c r="J9" s="272"/>
      <c r="K9" s="184"/>
    </row>
    <row r="10" spans="2:11" s="1" customFormat="1" ht="15" customHeight="1" x14ac:dyDescent="0.2">
      <c r="B10" s="187"/>
      <c r="C10" s="186"/>
      <c r="D10" s="272" t="s">
        <v>169</v>
      </c>
      <c r="E10" s="272"/>
      <c r="F10" s="272"/>
      <c r="G10" s="272"/>
      <c r="H10" s="272"/>
      <c r="I10" s="272"/>
      <c r="J10" s="272"/>
      <c r="K10" s="184"/>
    </row>
    <row r="11" spans="2:11" s="1" customFormat="1" ht="15" customHeight="1" x14ac:dyDescent="0.2">
      <c r="B11" s="187"/>
      <c r="C11" s="188"/>
      <c r="D11" s="272" t="s">
        <v>170</v>
      </c>
      <c r="E11" s="272"/>
      <c r="F11" s="272"/>
      <c r="G11" s="272"/>
      <c r="H11" s="272"/>
      <c r="I11" s="272"/>
      <c r="J11" s="272"/>
      <c r="K11" s="184"/>
    </row>
    <row r="12" spans="2:11" s="1" customFormat="1" ht="15" customHeight="1" x14ac:dyDescent="0.2">
      <c r="B12" s="187"/>
      <c r="C12" s="188"/>
      <c r="D12" s="186"/>
      <c r="E12" s="186"/>
      <c r="F12" s="186"/>
      <c r="G12" s="186"/>
      <c r="H12" s="186"/>
      <c r="I12" s="186"/>
      <c r="J12" s="186"/>
      <c r="K12" s="184"/>
    </row>
    <row r="13" spans="2:11" s="1" customFormat="1" ht="15" customHeight="1" x14ac:dyDescent="0.2">
      <c r="B13" s="187"/>
      <c r="C13" s="188"/>
      <c r="D13" s="189" t="s">
        <v>171</v>
      </c>
      <c r="E13" s="186"/>
      <c r="F13" s="186"/>
      <c r="G13" s="186"/>
      <c r="H13" s="186"/>
      <c r="I13" s="186"/>
      <c r="J13" s="186"/>
      <c r="K13" s="184"/>
    </row>
    <row r="14" spans="2:11" s="1" customFormat="1" ht="12.75" customHeight="1" x14ac:dyDescent="0.2">
      <c r="B14" s="187"/>
      <c r="C14" s="188"/>
      <c r="D14" s="188"/>
      <c r="E14" s="188"/>
      <c r="F14" s="188"/>
      <c r="G14" s="188"/>
      <c r="H14" s="188"/>
      <c r="I14" s="188"/>
      <c r="J14" s="188"/>
      <c r="K14" s="184"/>
    </row>
    <row r="15" spans="2:11" s="1" customFormat="1" ht="15" customHeight="1" x14ac:dyDescent="0.2">
      <c r="B15" s="187"/>
      <c r="C15" s="188"/>
      <c r="D15" s="272" t="s">
        <v>172</v>
      </c>
      <c r="E15" s="272"/>
      <c r="F15" s="272"/>
      <c r="G15" s="272"/>
      <c r="H15" s="272"/>
      <c r="I15" s="272"/>
      <c r="J15" s="272"/>
      <c r="K15" s="184"/>
    </row>
    <row r="16" spans="2:11" s="1" customFormat="1" ht="15" customHeight="1" x14ac:dyDescent="0.2">
      <c r="B16" s="187"/>
      <c r="C16" s="188"/>
      <c r="D16" s="272" t="s">
        <v>173</v>
      </c>
      <c r="E16" s="272"/>
      <c r="F16" s="272"/>
      <c r="G16" s="272"/>
      <c r="H16" s="272"/>
      <c r="I16" s="272"/>
      <c r="J16" s="272"/>
      <c r="K16" s="184"/>
    </row>
    <row r="17" spans="2:11" s="1" customFormat="1" ht="15" customHeight="1" x14ac:dyDescent="0.2">
      <c r="B17" s="187"/>
      <c r="C17" s="188"/>
      <c r="D17" s="272" t="s">
        <v>174</v>
      </c>
      <c r="E17" s="272"/>
      <c r="F17" s="272"/>
      <c r="G17" s="272"/>
      <c r="H17" s="272"/>
      <c r="I17" s="272"/>
      <c r="J17" s="272"/>
      <c r="K17" s="184"/>
    </row>
    <row r="18" spans="2:11" s="1" customFormat="1" ht="15" customHeight="1" x14ac:dyDescent="0.2">
      <c r="B18" s="187"/>
      <c r="C18" s="188"/>
      <c r="D18" s="188"/>
      <c r="E18" s="190" t="s">
        <v>38</v>
      </c>
      <c r="F18" s="272" t="s">
        <v>175</v>
      </c>
      <c r="G18" s="272"/>
      <c r="H18" s="272"/>
      <c r="I18" s="272"/>
      <c r="J18" s="272"/>
      <c r="K18" s="184"/>
    </row>
    <row r="19" spans="2:11" s="1" customFormat="1" ht="15" customHeight="1" x14ac:dyDescent="0.2">
      <c r="B19" s="187"/>
      <c r="C19" s="188"/>
      <c r="D19" s="188"/>
      <c r="E19" s="190" t="s">
        <v>176</v>
      </c>
      <c r="F19" s="272" t="s">
        <v>177</v>
      </c>
      <c r="G19" s="272"/>
      <c r="H19" s="272"/>
      <c r="I19" s="272"/>
      <c r="J19" s="272"/>
      <c r="K19" s="184"/>
    </row>
    <row r="20" spans="2:11" s="1" customFormat="1" ht="15" customHeight="1" x14ac:dyDescent="0.2">
      <c r="B20" s="187"/>
      <c r="C20" s="188"/>
      <c r="D20" s="188"/>
      <c r="E20" s="190" t="s">
        <v>178</v>
      </c>
      <c r="F20" s="272" t="s">
        <v>179</v>
      </c>
      <c r="G20" s="272"/>
      <c r="H20" s="272"/>
      <c r="I20" s="272"/>
      <c r="J20" s="272"/>
      <c r="K20" s="184"/>
    </row>
    <row r="21" spans="2:11" s="1" customFormat="1" ht="15" customHeight="1" x14ac:dyDescent="0.2">
      <c r="B21" s="187"/>
      <c r="C21" s="188"/>
      <c r="D21" s="188"/>
      <c r="E21" s="190" t="s">
        <v>180</v>
      </c>
      <c r="F21" s="272" t="s">
        <v>181</v>
      </c>
      <c r="G21" s="272"/>
      <c r="H21" s="272"/>
      <c r="I21" s="272"/>
      <c r="J21" s="272"/>
      <c r="K21" s="184"/>
    </row>
    <row r="22" spans="2:11" s="1" customFormat="1" ht="15" customHeight="1" x14ac:dyDescent="0.2">
      <c r="B22" s="187"/>
      <c r="C22" s="188"/>
      <c r="D22" s="188"/>
      <c r="E22" s="190" t="s">
        <v>182</v>
      </c>
      <c r="F22" s="272" t="s">
        <v>183</v>
      </c>
      <c r="G22" s="272"/>
      <c r="H22" s="272"/>
      <c r="I22" s="272"/>
      <c r="J22" s="272"/>
      <c r="K22" s="184"/>
    </row>
    <row r="23" spans="2:11" s="1" customFormat="1" ht="15" customHeight="1" x14ac:dyDescent="0.2">
      <c r="B23" s="187"/>
      <c r="C23" s="188"/>
      <c r="D23" s="188"/>
      <c r="E23" s="190" t="s">
        <v>41</v>
      </c>
      <c r="F23" s="272" t="s">
        <v>184</v>
      </c>
      <c r="G23" s="272"/>
      <c r="H23" s="272"/>
      <c r="I23" s="272"/>
      <c r="J23" s="272"/>
      <c r="K23" s="184"/>
    </row>
    <row r="24" spans="2:11" s="1" customFormat="1" ht="12.75" customHeight="1" x14ac:dyDescent="0.2">
      <c r="B24" s="187"/>
      <c r="C24" s="188"/>
      <c r="D24" s="188"/>
      <c r="E24" s="188"/>
      <c r="F24" s="188"/>
      <c r="G24" s="188"/>
      <c r="H24" s="188"/>
      <c r="I24" s="188"/>
      <c r="J24" s="188"/>
      <c r="K24" s="184"/>
    </row>
    <row r="25" spans="2:11" s="1" customFormat="1" ht="15" customHeight="1" x14ac:dyDescent="0.2">
      <c r="B25" s="187"/>
      <c r="C25" s="272" t="s">
        <v>185</v>
      </c>
      <c r="D25" s="272"/>
      <c r="E25" s="272"/>
      <c r="F25" s="272"/>
      <c r="G25" s="272"/>
      <c r="H25" s="272"/>
      <c r="I25" s="272"/>
      <c r="J25" s="272"/>
      <c r="K25" s="184"/>
    </row>
    <row r="26" spans="2:11" s="1" customFormat="1" ht="15" customHeight="1" x14ac:dyDescent="0.2">
      <c r="B26" s="187"/>
      <c r="C26" s="272" t="s">
        <v>186</v>
      </c>
      <c r="D26" s="272"/>
      <c r="E26" s="272"/>
      <c r="F26" s="272"/>
      <c r="G26" s="272"/>
      <c r="H26" s="272"/>
      <c r="I26" s="272"/>
      <c r="J26" s="272"/>
      <c r="K26" s="184"/>
    </row>
    <row r="27" spans="2:11" s="1" customFormat="1" ht="15" customHeight="1" x14ac:dyDescent="0.2">
      <c r="B27" s="187"/>
      <c r="C27" s="186"/>
      <c r="D27" s="272" t="s">
        <v>187</v>
      </c>
      <c r="E27" s="272"/>
      <c r="F27" s="272"/>
      <c r="G27" s="272"/>
      <c r="H27" s="272"/>
      <c r="I27" s="272"/>
      <c r="J27" s="272"/>
      <c r="K27" s="184"/>
    </row>
    <row r="28" spans="2:11" s="1" customFormat="1" ht="15" customHeight="1" x14ac:dyDescent="0.2">
      <c r="B28" s="187"/>
      <c r="C28" s="188"/>
      <c r="D28" s="272" t="s">
        <v>188</v>
      </c>
      <c r="E28" s="272"/>
      <c r="F28" s="272"/>
      <c r="G28" s="272"/>
      <c r="H28" s="272"/>
      <c r="I28" s="272"/>
      <c r="J28" s="272"/>
      <c r="K28" s="184"/>
    </row>
    <row r="29" spans="2:11" s="1" customFormat="1" ht="12.75" customHeight="1" x14ac:dyDescent="0.2">
      <c r="B29" s="187"/>
      <c r="C29" s="188"/>
      <c r="D29" s="188"/>
      <c r="E29" s="188"/>
      <c r="F29" s="188"/>
      <c r="G29" s="188"/>
      <c r="H29" s="188"/>
      <c r="I29" s="188"/>
      <c r="J29" s="188"/>
      <c r="K29" s="184"/>
    </row>
    <row r="30" spans="2:11" s="1" customFormat="1" ht="15" customHeight="1" x14ac:dyDescent="0.2">
      <c r="B30" s="187"/>
      <c r="C30" s="188"/>
      <c r="D30" s="272" t="s">
        <v>189</v>
      </c>
      <c r="E30" s="272"/>
      <c r="F30" s="272"/>
      <c r="G30" s="272"/>
      <c r="H30" s="272"/>
      <c r="I30" s="272"/>
      <c r="J30" s="272"/>
      <c r="K30" s="184"/>
    </row>
    <row r="31" spans="2:11" s="1" customFormat="1" ht="15" customHeight="1" x14ac:dyDescent="0.2">
      <c r="B31" s="187"/>
      <c r="C31" s="188"/>
      <c r="D31" s="272" t="s">
        <v>190</v>
      </c>
      <c r="E31" s="272"/>
      <c r="F31" s="272"/>
      <c r="G31" s="272"/>
      <c r="H31" s="272"/>
      <c r="I31" s="272"/>
      <c r="J31" s="272"/>
      <c r="K31" s="184"/>
    </row>
    <row r="32" spans="2:11" s="1" customFormat="1" ht="12.75" customHeight="1" x14ac:dyDescent="0.2">
      <c r="B32" s="187"/>
      <c r="C32" s="188"/>
      <c r="D32" s="188"/>
      <c r="E32" s="188"/>
      <c r="F32" s="188"/>
      <c r="G32" s="188"/>
      <c r="H32" s="188"/>
      <c r="I32" s="188"/>
      <c r="J32" s="188"/>
      <c r="K32" s="184"/>
    </row>
    <row r="33" spans="2:11" s="1" customFormat="1" ht="15" customHeight="1" x14ac:dyDescent="0.2">
      <c r="B33" s="187"/>
      <c r="C33" s="188"/>
      <c r="D33" s="272" t="s">
        <v>191</v>
      </c>
      <c r="E33" s="272"/>
      <c r="F33" s="272"/>
      <c r="G33" s="272"/>
      <c r="H33" s="272"/>
      <c r="I33" s="272"/>
      <c r="J33" s="272"/>
      <c r="K33" s="184"/>
    </row>
    <row r="34" spans="2:11" s="1" customFormat="1" ht="15" customHeight="1" x14ac:dyDescent="0.2">
      <c r="B34" s="187"/>
      <c r="C34" s="188"/>
      <c r="D34" s="272" t="s">
        <v>192</v>
      </c>
      <c r="E34" s="272"/>
      <c r="F34" s="272"/>
      <c r="G34" s="272"/>
      <c r="H34" s="272"/>
      <c r="I34" s="272"/>
      <c r="J34" s="272"/>
      <c r="K34" s="184"/>
    </row>
    <row r="35" spans="2:11" s="1" customFormat="1" ht="15" customHeight="1" x14ac:dyDescent="0.2">
      <c r="B35" s="187"/>
      <c r="C35" s="188"/>
      <c r="D35" s="272" t="s">
        <v>193</v>
      </c>
      <c r="E35" s="272"/>
      <c r="F35" s="272"/>
      <c r="G35" s="272"/>
      <c r="H35" s="272"/>
      <c r="I35" s="272"/>
      <c r="J35" s="272"/>
      <c r="K35" s="184"/>
    </row>
    <row r="36" spans="2:11" s="1" customFormat="1" ht="15" customHeight="1" x14ac:dyDescent="0.2">
      <c r="B36" s="187"/>
      <c r="C36" s="188"/>
      <c r="D36" s="186"/>
      <c r="E36" s="189" t="s">
        <v>58</v>
      </c>
      <c r="F36" s="186"/>
      <c r="G36" s="272" t="s">
        <v>194</v>
      </c>
      <c r="H36" s="272"/>
      <c r="I36" s="272"/>
      <c r="J36" s="272"/>
      <c r="K36" s="184"/>
    </row>
    <row r="37" spans="2:11" s="1" customFormat="1" ht="30.75" customHeight="1" x14ac:dyDescent="0.2">
      <c r="B37" s="187"/>
      <c r="C37" s="188"/>
      <c r="D37" s="186"/>
      <c r="E37" s="189" t="s">
        <v>195</v>
      </c>
      <c r="F37" s="186"/>
      <c r="G37" s="272" t="s">
        <v>196</v>
      </c>
      <c r="H37" s="272"/>
      <c r="I37" s="272"/>
      <c r="J37" s="272"/>
      <c r="K37" s="184"/>
    </row>
    <row r="38" spans="2:11" s="1" customFormat="1" ht="15" customHeight="1" x14ac:dyDescent="0.2">
      <c r="B38" s="187"/>
      <c r="C38" s="188"/>
      <c r="D38" s="186"/>
      <c r="E38" s="189" t="s">
        <v>32</v>
      </c>
      <c r="F38" s="186"/>
      <c r="G38" s="272" t="s">
        <v>197</v>
      </c>
      <c r="H38" s="272"/>
      <c r="I38" s="272"/>
      <c r="J38" s="272"/>
      <c r="K38" s="184"/>
    </row>
    <row r="39" spans="2:11" s="1" customFormat="1" ht="15" customHeight="1" x14ac:dyDescent="0.2">
      <c r="B39" s="187"/>
      <c r="C39" s="188"/>
      <c r="D39" s="186"/>
      <c r="E39" s="189" t="s">
        <v>33</v>
      </c>
      <c r="F39" s="186"/>
      <c r="G39" s="272" t="s">
        <v>198</v>
      </c>
      <c r="H39" s="272"/>
      <c r="I39" s="272"/>
      <c r="J39" s="272"/>
      <c r="K39" s="184"/>
    </row>
    <row r="40" spans="2:11" s="1" customFormat="1" ht="15" customHeight="1" x14ac:dyDescent="0.2">
      <c r="B40" s="187"/>
      <c r="C40" s="188"/>
      <c r="D40" s="186"/>
      <c r="E40" s="189" t="s">
        <v>59</v>
      </c>
      <c r="F40" s="186"/>
      <c r="G40" s="272" t="s">
        <v>199</v>
      </c>
      <c r="H40" s="272"/>
      <c r="I40" s="272"/>
      <c r="J40" s="272"/>
      <c r="K40" s="184"/>
    </row>
    <row r="41" spans="2:11" s="1" customFormat="1" ht="15" customHeight="1" x14ac:dyDescent="0.2">
      <c r="B41" s="187"/>
      <c r="C41" s="188"/>
      <c r="D41" s="186"/>
      <c r="E41" s="189" t="s">
        <v>60</v>
      </c>
      <c r="F41" s="186"/>
      <c r="G41" s="272" t="s">
        <v>200</v>
      </c>
      <c r="H41" s="272"/>
      <c r="I41" s="272"/>
      <c r="J41" s="272"/>
      <c r="K41" s="184"/>
    </row>
    <row r="42" spans="2:11" s="1" customFormat="1" ht="15" customHeight="1" x14ac:dyDescent="0.2">
      <c r="B42" s="187"/>
      <c r="C42" s="188"/>
      <c r="D42" s="186"/>
      <c r="E42" s="189" t="s">
        <v>201</v>
      </c>
      <c r="F42" s="186"/>
      <c r="G42" s="272" t="s">
        <v>202</v>
      </c>
      <c r="H42" s="272"/>
      <c r="I42" s="272"/>
      <c r="J42" s="272"/>
      <c r="K42" s="184"/>
    </row>
    <row r="43" spans="2:11" s="1" customFormat="1" ht="15" customHeight="1" x14ac:dyDescent="0.2">
      <c r="B43" s="187"/>
      <c r="C43" s="188"/>
      <c r="D43" s="186"/>
      <c r="E43" s="189"/>
      <c r="F43" s="186"/>
      <c r="G43" s="272" t="s">
        <v>203</v>
      </c>
      <c r="H43" s="272"/>
      <c r="I43" s="272"/>
      <c r="J43" s="272"/>
      <c r="K43" s="184"/>
    </row>
    <row r="44" spans="2:11" s="1" customFormat="1" ht="15" customHeight="1" x14ac:dyDescent="0.2">
      <c r="B44" s="187"/>
      <c r="C44" s="188"/>
      <c r="D44" s="186"/>
      <c r="E44" s="189" t="s">
        <v>204</v>
      </c>
      <c r="F44" s="186"/>
      <c r="G44" s="272" t="s">
        <v>205</v>
      </c>
      <c r="H44" s="272"/>
      <c r="I44" s="272"/>
      <c r="J44" s="272"/>
      <c r="K44" s="184"/>
    </row>
    <row r="45" spans="2:11" s="1" customFormat="1" ht="15" customHeight="1" x14ac:dyDescent="0.2">
      <c r="B45" s="187"/>
      <c r="C45" s="188"/>
      <c r="D45" s="186"/>
      <c r="E45" s="189" t="s">
        <v>62</v>
      </c>
      <c r="F45" s="186"/>
      <c r="G45" s="272" t="s">
        <v>206</v>
      </c>
      <c r="H45" s="272"/>
      <c r="I45" s="272"/>
      <c r="J45" s="272"/>
      <c r="K45" s="184"/>
    </row>
    <row r="46" spans="2:11" s="1" customFormat="1" ht="12.75" customHeight="1" x14ac:dyDescent="0.2">
      <c r="B46" s="187"/>
      <c r="C46" s="188"/>
      <c r="D46" s="186"/>
      <c r="E46" s="186"/>
      <c r="F46" s="186"/>
      <c r="G46" s="186"/>
      <c r="H46" s="186"/>
      <c r="I46" s="186"/>
      <c r="J46" s="186"/>
      <c r="K46" s="184"/>
    </row>
    <row r="47" spans="2:11" s="1" customFormat="1" ht="15" customHeight="1" x14ac:dyDescent="0.2">
      <c r="B47" s="187"/>
      <c r="C47" s="188"/>
      <c r="D47" s="272" t="s">
        <v>207</v>
      </c>
      <c r="E47" s="272"/>
      <c r="F47" s="272"/>
      <c r="G47" s="272"/>
      <c r="H47" s="272"/>
      <c r="I47" s="272"/>
      <c r="J47" s="272"/>
      <c r="K47" s="184"/>
    </row>
    <row r="48" spans="2:11" s="1" customFormat="1" ht="15" customHeight="1" x14ac:dyDescent="0.2">
      <c r="B48" s="187"/>
      <c r="C48" s="188"/>
      <c r="D48" s="188"/>
      <c r="E48" s="272" t="s">
        <v>208</v>
      </c>
      <c r="F48" s="272"/>
      <c r="G48" s="272"/>
      <c r="H48" s="272"/>
      <c r="I48" s="272"/>
      <c r="J48" s="272"/>
      <c r="K48" s="184"/>
    </row>
    <row r="49" spans="2:11" s="1" customFormat="1" ht="15" customHeight="1" x14ac:dyDescent="0.2">
      <c r="B49" s="187"/>
      <c r="C49" s="188"/>
      <c r="D49" s="188"/>
      <c r="E49" s="272" t="s">
        <v>209</v>
      </c>
      <c r="F49" s="272"/>
      <c r="G49" s="272"/>
      <c r="H49" s="272"/>
      <c r="I49" s="272"/>
      <c r="J49" s="272"/>
      <c r="K49" s="184"/>
    </row>
    <row r="50" spans="2:11" s="1" customFormat="1" ht="15" customHeight="1" x14ac:dyDescent="0.2">
      <c r="B50" s="187"/>
      <c r="C50" s="188"/>
      <c r="D50" s="188"/>
      <c r="E50" s="272" t="s">
        <v>210</v>
      </c>
      <c r="F50" s="272"/>
      <c r="G50" s="272"/>
      <c r="H50" s="272"/>
      <c r="I50" s="272"/>
      <c r="J50" s="272"/>
      <c r="K50" s="184"/>
    </row>
    <row r="51" spans="2:11" s="1" customFormat="1" ht="15" customHeight="1" x14ac:dyDescent="0.2">
      <c r="B51" s="187"/>
      <c r="C51" s="188"/>
      <c r="D51" s="272" t="s">
        <v>211</v>
      </c>
      <c r="E51" s="272"/>
      <c r="F51" s="272"/>
      <c r="G51" s="272"/>
      <c r="H51" s="272"/>
      <c r="I51" s="272"/>
      <c r="J51" s="272"/>
      <c r="K51" s="184"/>
    </row>
    <row r="52" spans="2:11" s="1" customFormat="1" ht="25.5" customHeight="1" x14ac:dyDescent="0.3">
      <c r="B52" s="183"/>
      <c r="C52" s="274" t="s">
        <v>212</v>
      </c>
      <c r="D52" s="274"/>
      <c r="E52" s="274"/>
      <c r="F52" s="274"/>
      <c r="G52" s="274"/>
      <c r="H52" s="274"/>
      <c r="I52" s="274"/>
      <c r="J52" s="274"/>
      <c r="K52" s="184"/>
    </row>
    <row r="53" spans="2:11" s="1" customFormat="1" ht="5.25" customHeight="1" x14ac:dyDescent="0.2">
      <c r="B53" s="183"/>
      <c r="C53" s="185"/>
      <c r="D53" s="185"/>
      <c r="E53" s="185"/>
      <c r="F53" s="185"/>
      <c r="G53" s="185"/>
      <c r="H53" s="185"/>
      <c r="I53" s="185"/>
      <c r="J53" s="185"/>
      <c r="K53" s="184"/>
    </row>
    <row r="54" spans="2:11" s="1" customFormat="1" ht="15" customHeight="1" x14ac:dyDescent="0.2">
      <c r="B54" s="183"/>
      <c r="C54" s="272" t="s">
        <v>213</v>
      </c>
      <c r="D54" s="272"/>
      <c r="E54" s="272"/>
      <c r="F54" s="272"/>
      <c r="G54" s="272"/>
      <c r="H54" s="272"/>
      <c r="I54" s="272"/>
      <c r="J54" s="272"/>
      <c r="K54" s="184"/>
    </row>
    <row r="55" spans="2:11" s="1" customFormat="1" ht="15" customHeight="1" x14ac:dyDescent="0.2">
      <c r="B55" s="183"/>
      <c r="C55" s="272" t="s">
        <v>214</v>
      </c>
      <c r="D55" s="272"/>
      <c r="E55" s="272"/>
      <c r="F55" s="272"/>
      <c r="G55" s="272"/>
      <c r="H55" s="272"/>
      <c r="I55" s="272"/>
      <c r="J55" s="272"/>
      <c r="K55" s="184"/>
    </row>
    <row r="56" spans="2:11" s="1" customFormat="1" ht="12.75" customHeight="1" x14ac:dyDescent="0.2">
      <c r="B56" s="183"/>
      <c r="C56" s="186"/>
      <c r="D56" s="186"/>
      <c r="E56" s="186"/>
      <c r="F56" s="186"/>
      <c r="G56" s="186"/>
      <c r="H56" s="186"/>
      <c r="I56" s="186"/>
      <c r="J56" s="186"/>
      <c r="K56" s="184"/>
    </row>
    <row r="57" spans="2:11" s="1" customFormat="1" ht="15" customHeight="1" x14ac:dyDescent="0.2">
      <c r="B57" s="183"/>
      <c r="C57" s="272" t="s">
        <v>215</v>
      </c>
      <c r="D57" s="272"/>
      <c r="E57" s="272"/>
      <c r="F57" s="272"/>
      <c r="G57" s="272"/>
      <c r="H57" s="272"/>
      <c r="I57" s="272"/>
      <c r="J57" s="272"/>
      <c r="K57" s="184"/>
    </row>
    <row r="58" spans="2:11" s="1" customFormat="1" ht="15" customHeight="1" x14ac:dyDescent="0.2">
      <c r="B58" s="183"/>
      <c r="C58" s="188"/>
      <c r="D58" s="272" t="s">
        <v>216</v>
      </c>
      <c r="E58" s="272"/>
      <c r="F58" s="272"/>
      <c r="G58" s="272"/>
      <c r="H58" s="272"/>
      <c r="I58" s="272"/>
      <c r="J58" s="272"/>
      <c r="K58" s="184"/>
    </row>
    <row r="59" spans="2:11" s="1" customFormat="1" ht="15" customHeight="1" x14ac:dyDescent="0.2">
      <c r="B59" s="183"/>
      <c r="C59" s="188"/>
      <c r="D59" s="272" t="s">
        <v>217</v>
      </c>
      <c r="E59" s="272"/>
      <c r="F59" s="272"/>
      <c r="G59" s="272"/>
      <c r="H59" s="272"/>
      <c r="I59" s="272"/>
      <c r="J59" s="272"/>
      <c r="K59" s="184"/>
    </row>
    <row r="60" spans="2:11" s="1" customFormat="1" ht="15" customHeight="1" x14ac:dyDescent="0.2">
      <c r="B60" s="183"/>
      <c r="C60" s="188"/>
      <c r="D60" s="272" t="s">
        <v>218</v>
      </c>
      <c r="E60" s="272"/>
      <c r="F60" s="272"/>
      <c r="G60" s="272"/>
      <c r="H60" s="272"/>
      <c r="I60" s="272"/>
      <c r="J60" s="272"/>
      <c r="K60" s="184"/>
    </row>
    <row r="61" spans="2:11" s="1" customFormat="1" ht="15" customHeight="1" x14ac:dyDescent="0.2">
      <c r="B61" s="183"/>
      <c r="C61" s="188"/>
      <c r="D61" s="272" t="s">
        <v>219</v>
      </c>
      <c r="E61" s="272"/>
      <c r="F61" s="272"/>
      <c r="G61" s="272"/>
      <c r="H61" s="272"/>
      <c r="I61" s="272"/>
      <c r="J61" s="272"/>
      <c r="K61" s="184"/>
    </row>
    <row r="62" spans="2:11" s="1" customFormat="1" ht="15" customHeight="1" x14ac:dyDescent="0.2">
      <c r="B62" s="183"/>
      <c r="C62" s="188"/>
      <c r="D62" s="273" t="s">
        <v>220</v>
      </c>
      <c r="E62" s="273"/>
      <c r="F62" s="273"/>
      <c r="G62" s="273"/>
      <c r="H62" s="273"/>
      <c r="I62" s="273"/>
      <c r="J62" s="273"/>
      <c r="K62" s="184"/>
    </row>
    <row r="63" spans="2:11" s="1" customFormat="1" ht="15" customHeight="1" x14ac:dyDescent="0.2">
      <c r="B63" s="183"/>
      <c r="C63" s="188"/>
      <c r="D63" s="272" t="s">
        <v>221</v>
      </c>
      <c r="E63" s="272"/>
      <c r="F63" s="272"/>
      <c r="G63" s="272"/>
      <c r="H63" s="272"/>
      <c r="I63" s="272"/>
      <c r="J63" s="272"/>
      <c r="K63" s="184"/>
    </row>
    <row r="64" spans="2:11" s="1" customFormat="1" ht="12.75" customHeight="1" x14ac:dyDescent="0.2">
      <c r="B64" s="183"/>
      <c r="C64" s="188"/>
      <c r="D64" s="188"/>
      <c r="E64" s="191"/>
      <c r="F64" s="188"/>
      <c r="G64" s="188"/>
      <c r="H64" s="188"/>
      <c r="I64" s="188"/>
      <c r="J64" s="188"/>
      <c r="K64" s="184"/>
    </row>
    <row r="65" spans="2:11" s="1" customFormat="1" ht="15" customHeight="1" x14ac:dyDescent="0.2">
      <c r="B65" s="183"/>
      <c r="C65" s="188"/>
      <c r="D65" s="272" t="s">
        <v>222</v>
      </c>
      <c r="E65" s="272"/>
      <c r="F65" s="272"/>
      <c r="G65" s="272"/>
      <c r="H65" s="272"/>
      <c r="I65" s="272"/>
      <c r="J65" s="272"/>
      <c r="K65" s="184"/>
    </row>
    <row r="66" spans="2:11" s="1" customFormat="1" ht="15" customHeight="1" x14ac:dyDescent="0.2">
      <c r="B66" s="183"/>
      <c r="C66" s="188"/>
      <c r="D66" s="273" t="s">
        <v>223</v>
      </c>
      <c r="E66" s="273"/>
      <c r="F66" s="273"/>
      <c r="G66" s="273"/>
      <c r="H66" s="273"/>
      <c r="I66" s="273"/>
      <c r="J66" s="273"/>
      <c r="K66" s="184"/>
    </row>
    <row r="67" spans="2:11" s="1" customFormat="1" ht="15" customHeight="1" x14ac:dyDescent="0.2">
      <c r="B67" s="183"/>
      <c r="C67" s="188"/>
      <c r="D67" s="272" t="s">
        <v>224</v>
      </c>
      <c r="E67" s="272"/>
      <c r="F67" s="272"/>
      <c r="G67" s="272"/>
      <c r="H67" s="272"/>
      <c r="I67" s="272"/>
      <c r="J67" s="272"/>
      <c r="K67" s="184"/>
    </row>
    <row r="68" spans="2:11" s="1" customFormat="1" ht="15" customHeight="1" x14ac:dyDescent="0.2">
      <c r="B68" s="183"/>
      <c r="C68" s="188"/>
      <c r="D68" s="272" t="s">
        <v>225</v>
      </c>
      <c r="E68" s="272"/>
      <c r="F68" s="272"/>
      <c r="G68" s="272"/>
      <c r="H68" s="272"/>
      <c r="I68" s="272"/>
      <c r="J68" s="272"/>
      <c r="K68" s="184"/>
    </row>
    <row r="69" spans="2:11" s="1" customFormat="1" ht="15" customHeight="1" x14ac:dyDescent="0.2">
      <c r="B69" s="183"/>
      <c r="C69" s="188"/>
      <c r="D69" s="272" t="s">
        <v>226</v>
      </c>
      <c r="E69" s="272"/>
      <c r="F69" s="272"/>
      <c r="G69" s="272"/>
      <c r="H69" s="272"/>
      <c r="I69" s="272"/>
      <c r="J69" s="272"/>
      <c r="K69" s="184"/>
    </row>
    <row r="70" spans="2:11" s="1" customFormat="1" ht="15" customHeight="1" x14ac:dyDescent="0.2">
      <c r="B70" s="183"/>
      <c r="C70" s="188"/>
      <c r="D70" s="272" t="s">
        <v>227</v>
      </c>
      <c r="E70" s="272"/>
      <c r="F70" s="272"/>
      <c r="G70" s="272"/>
      <c r="H70" s="272"/>
      <c r="I70" s="272"/>
      <c r="J70" s="272"/>
      <c r="K70" s="184"/>
    </row>
    <row r="71" spans="2:11" s="1" customFormat="1" ht="12.75" customHeight="1" x14ac:dyDescent="0.2">
      <c r="B71" s="192"/>
      <c r="C71" s="193"/>
      <c r="D71" s="193"/>
      <c r="E71" s="193"/>
      <c r="F71" s="193"/>
      <c r="G71" s="193"/>
      <c r="H71" s="193"/>
      <c r="I71" s="193"/>
      <c r="J71" s="193"/>
      <c r="K71" s="194"/>
    </row>
    <row r="72" spans="2:11" s="1" customFormat="1" ht="18.75" customHeight="1" x14ac:dyDescent="0.2">
      <c r="B72" s="195"/>
      <c r="C72" s="195"/>
      <c r="D72" s="195"/>
      <c r="E72" s="195"/>
      <c r="F72" s="195"/>
      <c r="G72" s="195"/>
      <c r="H72" s="195"/>
      <c r="I72" s="195"/>
      <c r="J72" s="195"/>
      <c r="K72" s="196"/>
    </row>
    <row r="73" spans="2:11" s="1" customFormat="1" ht="18.75" customHeight="1" x14ac:dyDescent="0.2">
      <c r="B73" s="196"/>
      <c r="C73" s="196"/>
      <c r="D73" s="196"/>
      <c r="E73" s="196"/>
      <c r="F73" s="196"/>
      <c r="G73" s="196"/>
      <c r="H73" s="196"/>
      <c r="I73" s="196"/>
      <c r="J73" s="196"/>
      <c r="K73" s="196"/>
    </row>
    <row r="74" spans="2:11" s="1" customFormat="1" ht="7.5" customHeight="1" x14ac:dyDescent="0.2">
      <c r="B74" s="197"/>
      <c r="C74" s="198"/>
      <c r="D74" s="198"/>
      <c r="E74" s="198"/>
      <c r="F74" s="198"/>
      <c r="G74" s="198"/>
      <c r="H74" s="198"/>
      <c r="I74" s="198"/>
      <c r="J74" s="198"/>
      <c r="K74" s="199"/>
    </row>
    <row r="75" spans="2:11" s="1" customFormat="1" ht="45" customHeight="1" x14ac:dyDescent="0.2">
      <c r="B75" s="200"/>
      <c r="C75" s="271" t="s">
        <v>228</v>
      </c>
      <c r="D75" s="271"/>
      <c r="E75" s="271"/>
      <c r="F75" s="271"/>
      <c r="G75" s="271"/>
      <c r="H75" s="271"/>
      <c r="I75" s="271"/>
      <c r="J75" s="271"/>
      <c r="K75" s="201"/>
    </row>
    <row r="76" spans="2:11" s="1" customFormat="1" ht="17.25" customHeight="1" x14ac:dyDescent="0.2">
      <c r="B76" s="200"/>
      <c r="C76" s="202" t="s">
        <v>229</v>
      </c>
      <c r="D76" s="202"/>
      <c r="E76" s="202"/>
      <c r="F76" s="202" t="s">
        <v>230</v>
      </c>
      <c r="G76" s="203"/>
      <c r="H76" s="202" t="s">
        <v>33</v>
      </c>
      <c r="I76" s="202" t="s">
        <v>34</v>
      </c>
      <c r="J76" s="202" t="s">
        <v>231</v>
      </c>
      <c r="K76" s="201"/>
    </row>
    <row r="77" spans="2:11" s="1" customFormat="1" ht="17.25" customHeight="1" x14ac:dyDescent="0.2">
      <c r="B77" s="200"/>
      <c r="C77" s="204" t="s">
        <v>232</v>
      </c>
      <c r="D77" s="204"/>
      <c r="E77" s="204"/>
      <c r="F77" s="205" t="s">
        <v>233</v>
      </c>
      <c r="G77" s="206"/>
      <c r="H77" s="204"/>
      <c r="I77" s="204"/>
      <c r="J77" s="204" t="s">
        <v>234</v>
      </c>
      <c r="K77" s="201"/>
    </row>
    <row r="78" spans="2:11" s="1" customFormat="1" ht="5.25" customHeight="1" x14ac:dyDescent="0.2">
      <c r="B78" s="200"/>
      <c r="C78" s="207"/>
      <c r="D78" s="207"/>
      <c r="E78" s="207"/>
      <c r="F78" s="207"/>
      <c r="G78" s="208"/>
      <c r="H78" s="207"/>
      <c r="I78" s="207"/>
      <c r="J78" s="207"/>
      <c r="K78" s="201"/>
    </row>
    <row r="79" spans="2:11" s="1" customFormat="1" ht="15" customHeight="1" x14ac:dyDescent="0.2">
      <c r="B79" s="200"/>
      <c r="C79" s="189" t="s">
        <v>32</v>
      </c>
      <c r="D79" s="207"/>
      <c r="E79" s="207"/>
      <c r="F79" s="209" t="s">
        <v>235</v>
      </c>
      <c r="G79" s="208"/>
      <c r="H79" s="189" t="s">
        <v>236</v>
      </c>
      <c r="I79" s="189" t="s">
        <v>237</v>
      </c>
      <c r="J79" s="189">
        <v>20</v>
      </c>
      <c r="K79" s="201"/>
    </row>
    <row r="80" spans="2:11" s="1" customFormat="1" ht="15" customHeight="1" x14ac:dyDescent="0.2">
      <c r="B80" s="200"/>
      <c r="C80" s="189" t="s">
        <v>238</v>
      </c>
      <c r="D80" s="189"/>
      <c r="E80" s="189"/>
      <c r="F80" s="209" t="s">
        <v>235</v>
      </c>
      <c r="G80" s="208"/>
      <c r="H80" s="189" t="s">
        <v>239</v>
      </c>
      <c r="I80" s="189" t="s">
        <v>237</v>
      </c>
      <c r="J80" s="189">
        <v>120</v>
      </c>
      <c r="K80" s="201"/>
    </row>
    <row r="81" spans="2:11" s="1" customFormat="1" ht="15" customHeight="1" x14ac:dyDescent="0.2">
      <c r="B81" s="210"/>
      <c r="C81" s="189" t="s">
        <v>240</v>
      </c>
      <c r="D81" s="189"/>
      <c r="E81" s="189"/>
      <c r="F81" s="209" t="s">
        <v>241</v>
      </c>
      <c r="G81" s="208"/>
      <c r="H81" s="189" t="s">
        <v>242</v>
      </c>
      <c r="I81" s="189" t="s">
        <v>237</v>
      </c>
      <c r="J81" s="189">
        <v>50</v>
      </c>
      <c r="K81" s="201"/>
    </row>
    <row r="82" spans="2:11" s="1" customFormat="1" ht="15" customHeight="1" x14ac:dyDescent="0.2">
      <c r="B82" s="210"/>
      <c r="C82" s="189" t="s">
        <v>243</v>
      </c>
      <c r="D82" s="189"/>
      <c r="E82" s="189"/>
      <c r="F82" s="209" t="s">
        <v>235</v>
      </c>
      <c r="G82" s="208"/>
      <c r="H82" s="189" t="s">
        <v>244</v>
      </c>
      <c r="I82" s="189" t="s">
        <v>245</v>
      </c>
      <c r="J82" s="189"/>
      <c r="K82" s="201"/>
    </row>
    <row r="83" spans="2:11" s="1" customFormat="1" ht="15" customHeight="1" x14ac:dyDescent="0.2">
      <c r="B83" s="210"/>
      <c r="C83" s="211" t="s">
        <v>246</v>
      </c>
      <c r="D83" s="211"/>
      <c r="E83" s="211"/>
      <c r="F83" s="212" t="s">
        <v>241</v>
      </c>
      <c r="G83" s="211"/>
      <c r="H83" s="211" t="s">
        <v>247</v>
      </c>
      <c r="I83" s="211" t="s">
        <v>237</v>
      </c>
      <c r="J83" s="211">
        <v>15</v>
      </c>
      <c r="K83" s="201"/>
    </row>
    <row r="84" spans="2:11" s="1" customFormat="1" ht="15" customHeight="1" x14ac:dyDescent="0.2">
      <c r="B84" s="210"/>
      <c r="C84" s="211" t="s">
        <v>248</v>
      </c>
      <c r="D84" s="211"/>
      <c r="E84" s="211"/>
      <c r="F84" s="212" t="s">
        <v>241</v>
      </c>
      <c r="G84" s="211"/>
      <c r="H84" s="211" t="s">
        <v>249</v>
      </c>
      <c r="I84" s="211" t="s">
        <v>237</v>
      </c>
      <c r="J84" s="211">
        <v>15</v>
      </c>
      <c r="K84" s="201"/>
    </row>
    <row r="85" spans="2:11" s="1" customFormat="1" ht="15" customHeight="1" x14ac:dyDescent="0.2">
      <c r="B85" s="210"/>
      <c r="C85" s="211" t="s">
        <v>250</v>
      </c>
      <c r="D85" s="211"/>
      <c r="E85" s="211"/>
      <c r="F85" s="212" t="s">
        <v>241</v>
      </c>
      <c r="G85" s="211"/>
      <c r="H85" s="211" t="s">
        <v>251</v>
      </c>
      <c r="I85" s="211" t="s">
        <v>237</v>
      </c>
      <c r="J85" s="211">
        <v>20</v>
      </c>
      <c r="K85" s="201"/>
    </row>
    <row r="86" spans="2:11" s="1" customFormat="1" ht="15" customHeight="1" x14ac:dyDescent="0.2">
      <c r="B86" s="210"/>
      <c r="C86" s="211" t="s">
        <v>252</v>
      </c>
      <c r="D86" s="211"/>
      <c r="E86" s="211"/>
      <c r="F86" s="212" t="s">
        <v>241</v>
      </c>
      <c r="G86" s="211"/>
      <c r="H86" s="211" t="s">
        <v>253</v>
      </c>
      <c r="I86" s="211" t="s">
        <v>237</v>
      </c>
      <c r="J86" s="211">
        <v>20</v>
      </c>
      <c r="K86" s="201"/>
    </row>
    <row r="87" spans="2:11" s="1" customFormat="1" ht="15" customHeight="1" x14ac:dyDescent="0.2">
      <c r="B87" s="210"/>
      <c r="C87" s="189" t="s">
        <v>254</v>
      </c>
      <c r="D87" s="189"/>
      <c r="E87" s="189"/>
      <c r="F87" s="209" t="s">
        <v>241</v>
      </c>
      <c r="G87" s="208"/>
      <c r="H87" s="189" t="s">
        <v>255</v>
      </c>
      <c r="I87" s="189" t="s">
        <v>237</v>
      </c>
      <c r="J87" s="189">
        <v>50</v>
      </c>
      <c r="K87" s="201"/>
    </row>
    <row r="88" spans="2:11" s="1" customFormat="1" ht="15" customHeight="1" x14ac:dyDescent="0.2">
      <c r="B88" s="210"/>
      <c r="C88" s="189" t="s">
        <v>256</v>
      </c>
      <c r="D88" s="189"/>
      <c r="E88" s="189"/>
      <c r="F88" s="209" t="s">
        <v>241</v>
      </c>
      <c r="G88" s="208"/>
      <c r="H88" s="189" t="s">
        <v>257</v>
      </c>
      <c r="I88" s="189" t="s">
        <v>237</v>
      </c>
      <c r="J88" s="189">
        <v>20</v>
      </c>
      <c r="K88" s="201"/>
    </row>
    <row r="89" spans="2:11" s="1" customFormat="1" ht="15" customHeight="1" x14ac:dyDescent="0.2">
      <c r="B89" s="210"/>
      <c r="C89" s="189" t="s">
        <v>258</v>
      </c>
      <c r="D89" s="189"/>
      <c r="E89" s="189"/>
      <c r="F89" s="209" t="s">
        <v>241</v>
      </c>
      <c r="G89" s="208"/>
      <c r="H89" s="189" t="s">
        <v>259</v>
      </c>
      <c r="I89" s="189" t="s">
        <v>237</v>
      </c>
      <c r="J89" s="189">
        <v>20</v>
      </c>
      <c r="K89" s="201"/>
    </row>
    <row r="90" spans="2:11" s="1" customFormat="1" ht="15" customHeight="1" x14ac:dyDescent="0.2">
      <c r="B90" s="210"/>
      <c r="C90" s="189" t="s">
        <v>260</v>
      </c>
      <c r="D90" s="189"/>
      <c r="E90" s="189"/>
      <c r="F90" s="209" t="s">
        <v>241</v>
      </c>
      <c r="G90" s="208"/>
      <c r="H90" s="189" t="s">
        <v>261</v>
      </c>
      <c r="I90" s="189" t="s">
        <v>237</v>
      </c>
      <c r="J90" s="189">
        <v>50</v>
      </c>
      <c r="K90" s="201"/>
    </row>
    <row r="91" spans="2:11" s="1" customFormat="1" ht="15" customHeight="1" x14ac:dyDescent="0.2">
      <c r="B91" s="210"/>
      <c r="C91" s="189" t="s">
        <v>262</v>
      </c>
      <c r="D91" s="189"/>
      <c r="E91" s="189"/>
      <c r="F91" s="209" t="s">
        <v>241</v>
      </c>
      <c r="G91" s="208"/>
      <c r="H91" s="189" t="s">
        <v>262</v>
      </c>
      <c r="I91" s="189" t="s">
        <v>237</v>
      </c>
      <c r="J91" s="189">
        <v>50</v>
      </c>
      <c r="K91" s="201"/>
    </row>
    <row r="92" spans="2:11" s="1" customFormat="1" ht="15" customHeight="1" x14ac:dyDescent="0.2">
      <c r="B92" s="210"/>
      <c r="C92" s="189" t="s">
        <v>263</v>
      </c>
      <c r="D92" s="189"/>
      <c r="E92" s="189"/>
      <c r="F92" s="209" t="s">
        <v>241</v>
      </c>
      <c r="G92" s="208"/>
      <c r="H92" s="189" t="s">
        <v>264</v>
      </c>
      <c r="I92" s="189" t="s">
        <v>237</v>
      </c>
      <c r="J92" s="189">
        <v>255</v>
      </c>
      <c r="K92" s="201"/>
    </row>
    <row r="93" spans="2:11" s="1" customFormat="1" ht="15" customHeight="1" x14ac:dyDescent="0.2">
      <c r="B93" s="210"/>
      <c r="C93" s="189" t="s">
        <v>265</v>
      </c>
      <c r="D93" s="189"/>
      <c r="E93" s="189"/>
      <c r="F93" s="209" t="s">
        <v>235</v>
      </c>
      <c r="G93" s="208"/>
      <c r="H93" s="189" t="s">
        <v>266</v>
      </c>
      <c r="I93" s="189" t="s">
        <v>267</v>
      </c>
      <c r="J93" s="189"/>
      <c r="K93" s="201"/>
    </row>
    <row r="94" spans="2:11" s="1" customFormat="1" ht="15" customHeight="1" x14ac:dyDescent="0.2">
      <c r="B94" s="210"/>
      <c r="C94" s="189" t="s">
        <v>268</v>
      </c>
      <c r="D94" s="189"/>
      <c r="E94" s="189"/>
      <c r="F94" s="209" t="s">
        <v>235</v>
      </c>
      <c r="G94" s="208"/>
      <c r="H94" s="189" t="s">
        <v>269</v>
      </c>
      <c r="I94" s="189" t="s">
        <v>270</v>
      </c>
      <c r="J94" s="189"/>
      <c r="K94" s="201"/>
    </row>
    <row r="95" spans="2:11" s="1" customFormat="1" ht="15" customHeight="1" x14ac:dyDescent="0.2">
      <c r="B95" s="210"/>
      <c r="C95" s="189" t="s">
        <v>271</v>
      </c>
      <c r="D95" s="189"/>
      <c r="E95" s="189"/>
      <c r="F95" s="209" t="s">
        <v>235</v>
      </c>
      <c r="G95" s="208"/>
      <c r="H95" s="189" t="s">
        <v>271</v>
      </c>
      <c r="I95" s="189" t="s">
        <v>270</v>
      </c>
      <c r="J95" s="189"/>
      <c r="K95" s="201"/>
    </row>
    <row r="96" spans="2:11" s="1" customFormat="1" ht="15" customHeight="1" x14ac:dyDescent="0.2">
      <c r="B96" s="210"/>
      <c r="C96" s="189" t="s">
        <v>19</v>
      </c>
      <c r="D96" s="189"/>
      <c r="E96" s="189"/>
      <c r="F96" s="209" t="s">
        <v>235</v>
      </c>
      <c r="G96" s="208"/>
      <c r="H96" s="189" t="s">
        <v>272</v>
      </c>
      <c r="I96" s="189" t="s">
        <v>270</v>
      </c>
      <c r="J96" s="189"/>
      <c r="K96" s="201"/>
    </row>
    <row r="97" spans="2:11" s="1" customFormat="1" ht="15" customHeight="1" x14ac:dyDescent="0.2">
      <c r="B97" s="210"/>
      <c r="C97" s="189" t="s">
        <v>29</v>
      </c>
      <c r="D97" s="189"/>
      <c r="E97" s="189"/>
      <c r="F97" s="209" t="s">
        <v>235</v>
      </c>
      <c r="G97" s="208"/>
      <c r="H97" s="189" t="s">
        <v>273</v>
      </c>
      <c r="I97" s="189" t="s">
        <v>270</v>
      </c>
      <c r="J97" s="189"/>
      <c r="K97" s="201"/>
    </row>
    <row r="98" spans="2:11" s="1" customFormat="1" ht="15" customHeight="1" x14ac:dyDescent="0.2">
      <c r="B98" s="213"/>
      <c r="C98" s="214"/>
      <c r="D98" s="214"/>
      <c r="E98" s="214"/>
      <c r="F98" s="214"/>
      <c r="G98" s="214"/>
      <c r="H98" s="214"/>
      <c r="I98" s="214"/>
      <c r="J98" s="214"/>
      <c r="K98" s="215"/>
    </row>
    <row r="99" spans="2:11" s="1" customFormat="1" ht="18.75" customHeight="1" x14ac:dyDescent="0.2">
      <c r="B99" s="216"/>
      <c r="C99" s="217"/>
      <c r="D99" s="217"/>
      <c r="E99" s="217"/>
      <c r="F99" s="217"/>
      <c r="G99" s="217"/>
      <c r="H99" s="217"/>
      <c r="I99" s="217"/>
      <c r="J99" s="217"/>
      <c r="K99" s="216"/>
    </row>
    <row r="100" spans="2:11" s="1" customFormat="1" ht="18.75" customHeight="1" x14ac:dyDescent="0.2">
      <c r="B100" s="196"/>
      <c r="C100" s="196"/>
      <c r="D100" s="196"/>
      <c r="E100" s="196"/>
      <c r="F100" s="196"/>
      <c r="G100" s="196"/>
      <c r="H100" s="196"/>
      <c r="I100" s="196"/>
      <c r="J100" s="196"/>
      <c r="K100" s="196"/>
    </row>
    <row r="101" spans="2:11" s="1" customFormat="1" ht="7.5" customHeight="1" x14ac:dyDescent="0.2">
      <c r="B101" s="197"/>
      <c r="C101" s="198"/>
      <c r="D101" s="198"/>
      <c r="E101" s="198"/>
      <c r="F101" s="198"/>
      <c r="G101" s="198"/>
      <c r="H101" s="198"/>
      <c r="I101" s="198"/>
      <c r="J101" s="198"/>
      <c r="K101" s="199"/>
    </row>
    <row r="102" spans="2:11" s="1" customFormat="1" ht="45" customHeight="1" x14ac:dyDescent="0.2">
      <c r="B102" s="200"/>
      <c r="C102" s="271" t="s">
        <v>274</v>
      </c>
      <c r="D102" s="271"/>
      <c r="E102" s="271"/>
      <c r="F102" s="271"/>
      <c r="G102" s="271"/>
      <c r="H102" s="271"/>
      <c r="I102" s="271"/>
      <c r="J102" s="271"/>
      <c r="K102" s="201"/>
    </row>
    <row r="103" spans="2:11" s="1" customFormat="1" ht="17.25" customHeight="1" x14ac:dyDescent="0.2">
      <c r="B103" s="200"/>
      <c r="C103" s="202" t="s">
        <v>229</v>
      </c>
      <c r="D103" s="202"/>
      <c r="E103" s="202"/>
      <c r="F103" s="202" t="s">
        <v>230</v>
      </c>
      <c r="G103" s="203"/>
      <c r="H103" s="202" t="s">
        <v>33</v>
      </c>
      <c r="I103" s="202" t="s">
        <v>34</v>
      </c>
      <c r="J103" s="202" t="s">
        <v>231</v>
      </c>
      <c r="K103" s="201"/>
    </row>
    <row r="104" spans="2:11" s="1" customFormat="1" ht="17.25" customHeight="1" x14ac:dyDescent="0.2">
      <c r="B104" s="200"/>
      <c r="C104" s="204" t="s">
        <v>232</v>
      </c>
      <c r="D104" s="204"/>
      <c r="E104" s="204"/>
      <c r="F104" s="205" t="s">
        <v>233</v>
      </c>
      <c r="G104" s="206"/>
      <c r="H104" s="204"/>
      <c r="I104" s="204"/>
      <c r="J104" s="204" t="s">
        <v>234</v>
      </c>
      <c r="K104" s="201"/>
    </row>
    <row r="105" spans="2:11" s="1" customFormat="1" ht="5.25" customHeight="1" x14ac:dyDescent="0.2">
      <c r="B105" s="200"/>
      <c r="C105" s="202"/>
      <c r="D105" s="202"/>
      <c r="E105" s="202"/>
      <c r="F105" s="202"/>
      <c r="G105" s="218"/>
      <c r="H105" s="202"/>
      <c r="I105" s="202"/>
      <c r="J105" s="202"/>
      <c r="K105" s="201"/>
    </row>
    <row r="106" spans="2:11" s="1" customFormat="1" ht="15" customHeight="1" x14ac:dyDescent="0.2">
      <c r="B106" s="200"/>
      <c r="C106" s="189" t="s">
        <v>32</v>
      </c>
      <c r="D106" s="207"/>
      <c r="E106" s="207"/>
      <c r="F106" s="209" t="s">
        <v>235</v>
      </c>
      <c r="G106" s="218"/>
      <c r="H106" s="189" t="s">
        <v>275</v>
      </c>
      <c r="I106" s="189" t="s">
        <v>237</v>
      </c>
      <c r="J106" s="189">
        <v>20</v>
      </c>
      <c r="K106" s="201"/>
    </row>
    <row r="107" spans="2:11" s="1" customFormat="1" ht="15" customHeight="1" x14ac:dyDescent="0.2">
      <c r="B107" s="200"/>
      <c r="C107" s="189" t="s">
        <v>238</v>
      </c>
      <c r="D107" s="189"/>
      <c r="E107" s="189"/>
      <c r="F107" s="209" t="s">
        <v>235</v>
      </c>
      <c r="G107" s="189"/>
      <c r="H107" s="189" t="s">
        <v>275</v>
      </c>
      <c r="I107" s="189" t="s">
        <v>237</v>
      </c>
      <c r="J107" s="189">
        <v>120</v>
      </c>
      <c r="K107" s="201"/>
    </row>
    <row r="108" spans="2:11" s="1" customFormat="1" ht="15" customHeight="1" x14ac:dyDescent="0.2">
      <c r="B108" s="210"/>
      <c r="C108" s="189" t="s">
        <v>240</v>
      </c>
      <c r="D108" s="189"/>
      <c r="E108" s="189"/>
      <c r="F108" s="209" t="s">
        <v>241</v>
      </c>
      <c r="G108" s="189"/>
      <c r="H108" s="189" t="s">
        <v>275</v>
      </c>
      <c r="I108" s="189" t="s">
        <v>237</v>
      </c>
      <c r="J108" s="189">
        <v>50</v>
      </c>
      <c r="K108" s="201"/>
    </row>
    <row r="109" spans="2:11" s="1" customFormat="1" ht="15" customHeight="1" x14ac:dyDescent="0.2">
      <c r="B109" s="210"/>
      <c r="C109" s="189" t="s">
        <v>243</v>
      </c>
      <c r="D109" s="189"/>
      <c r="E109" s="189"/>
      <c r="F109" s="209" t="s">
        <v>235</v>
      </c>
      <c r="G109" s="189"/>
      <c r="H109" s="189" t="s">
        <v>275</v>
      </c>
      <c r="I109" s="189" t="s">
        <v>245</v>
      </c>
      <c r="J109" s="189"/>
      <c r="K109" s="201"/>
    </row>
    <row r="110" spans="2:11" s="1" customFormat="1" ht="15" customHeight="1" x14ac:dyDescent="0.2">
      <c r="B110" s="210"/>
      <c r="C110" s="189" t="s">
        <v>254</v>
      </c>
      <c r="D110" s="189"/>
      <c r="E110" s="189"/>
      <c r="F110" s="209" t="s">
        <v>241</v>
      </c>
      <c r="G110" s="189"/>
      <c r="H110" s="189" t="s">
        <v>275</v>
      </c>
      <c r="I110" s="189" t="s">
        <v>237</v>
      </c>
      <c r="J110" s="189">
        <v>50</v>
      </c>
      <c r="K110" s="201"/>
    </row>
    <row r="111" spans="2:11" s="1" customFormat="1" ht="15" customHeight="1" x14ac:dyDescent="0.2">
      <c r="B111" s="210"/>
      <c r="C111" s="189" t="s">
        <v>262</v>
      </c>
      <c r="D111" s="189"/>
      <c r="E111" s="189"/>
      <c r="F111" s="209" t="s">
        <v>241</v>
      </c>
      <c r="G111" s="189"/>
      <c r="H111" s="189" t="s">
        <v>275</v>
      </c>
      <c r="I111" s="189" t="s">
        <v>237</v>
      </c>
      <c r="J111" s="189">
        <v>50</v>
      </c>
      <c r="K111" s="201"/>
    </row>
    <row r="112" spans="2:11" s="1" customFormat="1" ht="15" customHeight="1" x14ac:dyDescent="0.2">
      <c r="B112" s="210"/>
      <c r="C112" s="189" t="s">
        <v>260</v>
      </c>
      <c r="D112" s="189"/>
      <c r="E112" s="189"/>
      <c r="F112" s="209" t="s">
        <v>241</v>
      </c>
      <c r="G112" s="189"/>
      <c r="H112" s="189" t="s">
        <v>275</v>
      </c>
      <c r="I112" s="189" t="s">
        <v>237</v>
      </c>
      <c r="J112" s="189">
        <v>50</v>
      </c>
      <c r="K112" s="201"/>
    </row>
    <row r="113" spans="2:11" s="1" customFormat="1" ht="15" customHeight="1" x14ac:dyDescent="0.2">
      <c r="B113" s="210"/>
      <c r="C113" s="189" t="s">
        <v>32</v>
      </c>
      <c r="D113" s="189"/>
      <c r="E113" s="189"/>
      <c r="F113" s="209" t="s">
        <v>235</v>
      </c>
      <c r="G113" s="189"/>
      <c r="H113" s="189" t="s">
        <v>276</v>
      </c>
      <c r="I113" s="189" t="s">
        <v>237</v>
      </c>
      <c r="J113" s="189">
        <v>20</v>
      </c>
      <c r="K113" s="201"/>
    </row>
    <row r="114" spans="2:11" s="1" customFormat="1" ht="15" customHeight="1" x14ac:dyDescent="0.2">
      <c r="B114" s="210"/>
      <c r="C114" s="189" t="s">
        <v>277</v>
      </c>
      <c r="D114" s="189"/>
      <c r="E114" s="189"/>
      <c r="F114" s="209" t="s">
        <v>235</v>
      </c>
      <c r="G114" s="189"/>
      <c r="H114" s="189" t="s">
        <v>278</v>
      </c>
      <c r="I114" s="189" t="s">
        <v>237</v>
      </c>
      <c r="J114" s="189">
        <v>120</v>
      </c>
      <c r="K114" s="201"/>
    </row>
    <row r="115" spans="2:11" s="1" customFormat="1" ht="15" customHeight="1" x14ac:dyDescent="0.2">
      <c r="B115" s="210"/>
      <c r="C115" s="189" t="s">
        <v>19</v>
      </c>
      <c r="D115" s="189"/>
      <c r="E115" s="189"/>
      <c r="F115" s="209" t="s">
        <v>235</v>
      </c>
      <c r="G115" s="189"/>
      <c r="H115" s="189" t="s">
        <v>279</v>
      </c>
      <c r="I115" s="189" t="s">
        <v>270</v>
      </c>
      <c r="J115" s="189"/>
      <c r="K115" s="201"/>
    </row>
    <row r="116" spans="2:11" s="1" customFormat="1" ht="15" customHeight="1" x14ac:dyDescent="0.2">
      <c r="B116" s="210"/>
      <c r="C116" s="189" t="s">
        <v>29</v>
      </c>
      <c r="D116" s="189"/>
      <c r="E116" s="189"/>
      <c r="F116" s="209" t="s">
        <v>235</v>
      </c>
      <c r="G116" s="189"/>
      <c r="H116" s="189" t="s">
        <v>280</v>
      </c>
      <c r="I116" s="189" t="s">
        <v>270</v>
      </c>
      <c r="J116" s="189"/>
      <c r="K116" s="201"/>
    </row>
    <row r="117" spans="2:11" s="1" customFormat="1" ht="15" customHeight="1" x14ac:dyDescent="0.2">
      <c r="B117" s="210"/>
      <c r="C117" s="189" t="s">
        <v>34</v>
      </c>
      <c r="D117" s="189"/>
      <c r="E117" s="189"/>
      <c r="F117" s="209" t="s">
        <v>235</v>
      </c>
      <c r="G117" s="189"/>
      <c r="H117" s="189" t="s">
        <v>281</v>
      </c>
      <c r="I117" s="189" t="s">
        <v>282</v>
      </c>
      <c r="J117" s="189"/>
      <c r="K117" s="201"/>
    </row>
    <row r="118" spans="2:11" s="1" customFormat="1" ht="15" customHeight="1" x14ac:dyDescent="0.2">
      <c r="B118" s="213"/>
      <c r="C118" s="219"/>
      <c r="D118" s="219"/>
      <c r="E118" s="219"/>
      <c r="F118" s="219"/>
      <c r="G118" s="219"/>
      <c r="H118" s="219"/>
      <c r="I118" s="219"/>
      <c r="J118" s="219"/>
      <c r="K118" s="215"/>
    </row>
    <row r="119" spans="2:11" s="1" customFormat="1" ht="18.75" customHeight="1" x14ac:dyDescent="0.2">
      <c r="B119" s="220"/>
      <c r="C119" s="186"/>
      <c r="D119" s="186"/>
      <c r="E119" s="186"/>
      <c r="F119" s="221"/>
      <c r="G119" s="186"/>
      <c r="H119" s="186"/>
      <c r="I119" s="186"/>
      <c r="J119" s="186"/>
      <c r="K119" s="220"/>
    </row>
    <row r="120" spans="2:11" s="1" customFormat="1" ht="18.75" customHeight="1" x14ac:dyDescent="0.2">
      <c r="B120" s="196"/>
      <c r="C120" s="196"/>
      <c r="D120" s="196"/>
      <c r="E120" s="196"/>
      <c r="F120" s="196"/>
      <c r="G120" s="196"/>
      <c r="H120" s="196"/>
      <c r="I120" s="196"/>
      <c r="J120" s="196"/>
      <c r="K120" s="196"/>
    </row>
    <row r="121" spans="2:11" s="1" customFormat="1" ht="7.5" customHeight="1" x14ac:dyDescent="0.2">
      <c r="B121" s="222"/>
      <c r="C121" s="223"/>
      <c r="D121" s="223"/>
      <c r="E121" s="223"/>
      <c r="F121" s="223"/>
      <c r="G121" s="223"/>
      <c r="H121" s="223"/>
      <c r="I121" s="223"/>
      <c r="J121" s="223"/>
      <c r="K121" s="224"/>
    </row>
    <row r="122" spans="2:11" s="1" customFormat="1" ht="45" customHeight="1" x14ac:dyDescent="0.2">
      <c r="B122" s="225"/>
      <c r="C122" s="270" t="s">
        <v>283</v>
      </c>
      <c r="D122" s="270"/>
      <c r="E122" s="270"/>
      <c r="F122" s="270"/>
      <c r="G122" s="270"/>
      <c r="H122" s="270"/>
      <c r="I122" s="270"/>
      <c r="J122" s="270"/>
      <c r="K122" s="226"/>
    </row>
    <row r="123" spans="2:11" s="1" customFormat="1" ht="17.25" customHeight="1" x14ac:dyDescent="0.2">
      <c r="B123" s="227"/>
      <c r="C123" s="202" t="s">
        <v>229</v>
      </c>
      <c r="D123" s="202"/>
      <c r="E123" s="202"/>
      <c r="F123" s="202" t="s">
        <v>230</v>
      </c>
      <c r="G123" s="203"/>
      <c r="H123" s="202" t="s">
        <v>33</v>
      </c>
      <c r="I123" s="202" t="s">
        <v>34</v>
      </c>
      <c r="J123" s="202" t="s">
        <v>231</v>
      </c>
      <c r="K123" s="228"/>
    </row>
    <row r="124" spans="2:11" s="1" customFormat="1" ht="17.25" customHeight="1" x14ac:dyDescent="0.2">
      <c r="B124" s="227"/>
      <c r="C124" s="204" t="s">
        <v>232</v>
      </c>
      <c r="D124" s="204"/>
      <c r="E124" s="204"/>
      <c r="F124" s="205" t="s">
        <v>233</v>
      </c>
      <c r="G124" s="206"/>
      <c r="H124" s="204"/>
      <c r="I124" s="204"/>
      <c r="J124" s="204" t="s">
        <v>234</v>
      </c>
      <c r="K124" s="228"/>
    </row>
    <row r="125" spans="2:11" s="1" customFormat="1" ht="5.25" customHeight="1" x14ac:dyDescent="0.2">
      <c r="B125" s="229"/>
      <c r="C125" s="207"/>
      <c r="D125" s="207"/>
      <c r="E125" s="207"/>
      <c r="F125" s="207"/>
      <c r="G125" s="189"/>
      <c r="H125" s="207"/>
      <c r="I125" s="207"/>
      <c r="J125" s="207"/>
      <c r="K125" s="230"/>
    </row>
    <row r="126" spans="2:11" s="1" customFormat="1" ht="15" customHeight="1" x14ac:dyDescent="0.2">
      <c r="B126" s="229"/>
      <c r="C126" s="189" t="s">
        <v>238</v>
      </c>
      <c r="D126" s="207"/>
      <c r="E126" s="207"/>
      <c r="F126" s="209" t="s">
        <v>235</v>
      </c>
      <c r="G126" s="189"/>
      <c r="H126" s="189" t="s">
        <v>275</v>
      </c>
      <c r="I126" s="189" t="s">
        <v>237</v>
      </c>
      <c r="J126" s="189">
        <v>120</v>
      </c>
      <c r="K126" s="231"/>
    </row>
    <row r="127" spans="2:11" s="1" customFormat="1" ht="15" customHeight="1" x14ac:dyDescent="0.2">
      <c r="B127" s="229"/>
      <c r="C127" s="189" t="s">
        <v>284</v>
      </c>
      <c r="D127" s="189"/>
      <c r="E127" s="189"/>
      <c r="F127" s="209" t="s">
        <v>235</v>
      </c>
      <c r="G127" s="189"/>
      <c r="H127" s="189" t="s">
        <v>285</v>
      </c>
      <c r="I127" s="189" t="s">
        <v>237</v>
      </c>
      <c r="J127" s="189" t="s">
        <v>286</v>
      </c>
      <c r="K127" s="231"/>
    </row>
    <row r="128" spans="2:11" s="1" customFormat="1" ht="15" customHeight="1" x14ac:dyDescent="0.2">
      <c r="B128" s="229"/>
      <c r="C128" s="189" t="s">
        <v>41</v>
      </c>
      <c r="D128" s="189"/>
      <c r="E128" s="189"/>
      <c r="F128" s="209" t="s">
        <v>235</v>
      </c>
      <c r="G128" s="189"/>
      <c r="H128" s="189" t="s">
        <v>287</v>
      </c>
      <c r="I128" s="189" t="s">
        <v>237</v>
      </c>
      <c r="J128" s="189" t="s">
        <v>286</v>
      </c>
      <c r="K128" s="231"/>
    </row>
    <row r="129" spans="2:11" s="1" customFormat="1" ht="15" customHeight="1" x14ac:dyDescent="0.2">
      <c r="B129" s="229"/>
      <c r="C129" s="189" t="s">
        <v>246</v>
      </c>
      <c r="D129" s="189"/>
      <c r="E129" s="189"/>
      <c r="F129" s="209" t="s">
        <v>241</v>
      </c>
      <c r="G129" s="189"/>
      <c r="H129" s="189" t="s">
        <v>247</v>
      </c>
      <c r="I129" s="189" t="s">
        <v>237</v>
      </c>
      <c r="J129" s="189">
        <v>15</v>
      </c>
      <c r="K129" s="231"/>
    </row>
    <row r="130" spans="2:11" s="1" customFormat="1" ht="15" customHeight="1" x14ac:dyDescent="0.2">
      <c r="B130" s="229"/>
      <c r="C130" s="211" t="s">
        <v>248</v>
      </c>
      <c r="D130" s="211"/>
      <c r="E130" s="211"/>
      <c r="F130" s="212" t="s">
        <v>241</v>
      </c>
      <c r="G130" s="211"/>
      <c r="H130" s="211" t="s">
        <v>249</v>
      </c>
      <c r="I130" s="211" t="s">
        <v>237</v>
      </c>
      <c r="J130" s="211">
        <v>15</v>
      </c>
      <c r="K130" s="231"/>
    </row>
    <row r="131" spans="2:11" s="1" customFormat="1" ht="15" customHeight="1" x14ac:dyDescent="0.2">
      <c r="B131" s="229"/>
      <c r="C131" s="211" t="s">
        <v>250</v>
      </c>
      <c r="D131" s="211"/>
      <c r="E131" s="211"/>
      <c r="F131" s="212" t="s">
        <v>241</v>
      </c>
      <c r="G131" s="211"/>
      <c r="H131" s="211" t="s">
        <v>251</v>
      </c>
      <c r="I131" s="211" t="s">
        <v>237</v>
      </c>
      <c r="J131" s="211">
        <v>20</v>
      </c>
      <c r="K131" s="231"/>
    </row>
    <row r="132" spans="2:11" s="1" customFormat="1" ht="15" customHeight="1" x14ac:dyDescent="0.2">
      <c r="B132" s="229"/>
      <c r="C132" s="211" t="s">
        <v>252</v>
      </c>
      <c r="D132" s="211"/>
      <c r="E132" s="211"/>
      <c r="F132" s="212" t="s">
        <v>241</v>
      </c>
      <c r="G132" s="211"/>
      <c r="H132" s="211" t="s">
        <v>253</v>
      </c>
      <c r="I132" s="211" t="s">
        <v>237</v>
      </c>
      <c r="J132" s="211">
        <v>20</v>
      </c>
      <c r="K132" s="231"/>
    </row>
    <row r="133" spans="2:11" s="1" customFormat="1" ht="15" customHeight="1" x14ac:dyDescent="0.2">
      <c r="B133" s="229"/>
      <c r="C133" s="189" t="s">
        <v>240</v>
      </c>
      <c r="D133" s="189"/>
      <c r="E133" s="189"/>
      <c r="F133" s="209" t="s">
        <v>241</v>
      </c>
      <c r="G133" s="189"/>
      <c r="H133" s="189" t="s">
        <v>275</v>
      </c>
      <c r="I133" s="189" t="s">
        <v>237</v>
      </c>
      <c r="J133" s="189">
        <v>50</v>
      </c>
      <c r="K133" s="231"/>
    </row>
    <row r="134" spans="2:11" s="1" customFormat="1" ht="15" customHeight="1" x14ac:dyDescent="0.2">
      <c r="B134" s="229"/>
      <c r="C134" s="189" t="s">
        <v>254</v>
      </c>
      <c r="D134" s="189"/>
      <c r="E134" s="189"/>
      <c r="F134" s="209" t="s">
        <v>241</v>
      </c>
      <c r="G134" s="189"/>
      <c r="H134" s="189" t="s">
        <v>275</v>
      </c>
      <c r="I134" s="189" t="s">
        <v>237</v>
      </c>
      <c r="J134" s="189">
        <v>50</v>
      </c>
      <c r="K134" s="231"/>
    </row>
    <row r="135" spans="2:11" s="1" customFormat="1" ht="15" customHeight="1" x14ac:dyDescent="0.2">
      <c r="B135" s="229"/>
      <c r="C135" s="189" t="s">
        <v>260</v>
      </c>
      <c r="D135" s="189"/>
      <c r="E135" s="189"/>
      <c r="F135" s="209" t="s">
        <v>241</v>
      </c>
      <c r="G135" s="189"/>
      <c r="H135" s="189" t="s">
        <v>275</v>
      </c>
      <c r="I135" s="189" t="s">
        <v>237</v>
      </c>
      <c r="J135" s="189">
        <v>50</v>
      </c>
      <c r="K135" s="231"/>
    </row>
    <row r="136" spans="2:11" s="1" customFormat="1" ht="15" customHeight="1" x14ac:dyDescent="0.2">
      <c r="B136" s="229"/>
      <c r="C136" s="189" t="s">
        <v>262</v>
      </c>
      <c r="D136" s="189"/>
      <c r="E136" s="189"/>
      <c r="F136" s="209" t="s">
        <v>241</v>
      </c>
      <c r="G136" s="189"/>
      <c r="H136" s="189" t="s">
        <v>275</v>
      </c>
      <c r="I136" s="189" t="s">
        <v>237</v>
      </c>
      <c r="J136" s="189">
        <v>50</v>
      </c>
      <c r="K136" s="231"/>
    </row>
    <row r="137" spans="2:11" s="1" customFormat="1" ht="15" customHeight="1" x14ac:dyDescent="0.2">
      <c r="B137" s="229"/>
      <c r="C137" s="189" t="s">
        <v>263</v>
      </c>
      <c r="D137" s="189"/>
      <c r="E137" s="189"/>
      <c r="F137" s="209" t="s">
        <v>241</v>
      </c>
      <c r="G137" s="189"/>
      <c r="H137" s="189" t="s">
        <v>288</v>
      </c>
      <c r="I137" s="189" t="s">
        <v>237</v>
      </c>
      <c r="J137" s="189">
        <v>255</v>
      </c>
      <c r="K137" s="231"/>
    </row>
    <row r="138" spans="2:11" s="1" customFormat="1" ht="15" customHeight="1" x14ac:dyDescent="0.2">
      <c r="B138" s="229"/>
      <c r="C138" s="189" t="s">
        <v>265</v>
      </c>
      <c r="D138" s="189"/>
      <c r="E138" s="189"/>
      <c r="F138" s="209" t="s">
        <v>235</v>
      </c>
      <c r="G138" s="189"/>
      <c r="H138" s="189" t="s">
        <v>289</v>
      </c>
      <c r="I138" s="189" t="s">
        <v>267</v>
      </c>
      <c r="J138" s="189"/>
      <c r="K138" s="231"/>
    </row>
    <row r="139" spans="2:11" s="1" customFormat="1" ht="15" customHeight="1" x14ac:dyDescent="0.2">
      <c r="B139" s="229"/>
      <c r="C139" s="189" t="s">
        <v>268</v>
      </c>
      <c r="D139" s="189"/>
      <c r="E139" s="189"/>
      <c r="F139" s="209" t="s">
        <v>235</v>
      </c>
      <c r="G139" s="189"/>
      <c r="H139" s="189" t="s">
        <v>290</v>
      </c>
      <c r="I139" s="189" t="s">
        <v>270</v>
      </c>
      <c r="J139" s="189"/>
      <c r="K139" s="231"/>
    </row>
    <row r="140" spans="2:11" s="1" customFormat="1" ht="15" customHeight="1" x14ac:dyDescent="0.2">
      <c r="B140" s="229"/>
      <c r="C140" s="189" t="s">
        <v>271</v>
      </c>
      <c r="D140" s="189"/>
      <c r="E140" s="189"/>
      <c r="F140" s="209" t="s">
        <v>235</v>
      </c>
      <c r="G140" s="189"/>
      <c r="H140" s="189" t="s">
        <v>271</v>
      </c>
      <c r="I140" s="189" t="s">
        <v>270</v>
      </c>
      <c r="J140" s="189"/>
      <c r="K140" s="231"/>
    </row>
    <row r="141" spans="2:11" s="1" customFormat="1" ht="15" customHeight="1" x14ac:dyDescent="0.2">
      <c r="B141" s="229"/>
      <c r="C141" s="189" t="s">
        <v>19</v>
      </c>
      <c r="D141" s="189"/>
      <c r="E141" s="189"/>
      <c r="F141" s="209" t="s">
        <v>235</v>
      </c>
      <c r="G141" s="189"/>
      <c r="H141" s="189" t="s">
        <v>291</v>
      </c>
      <c r="I141" s="189" t="s">
        <v>270</v>
      </c>
      <c r="J141" s="189"/>
      <c r="K141" s="231"/>
    </row>
    <row r="142" spans="2:11" s="1" customFormat="1" ht="15" customHeight="1" x14ac:dyDescent="0.2">
      <c r="B142" s="229"/>
      <c r="C142" s="189" t="s">
        <v>292</v>
      </c>
      <c r="D142" s="189"/>
      <c r="E142" s="189"/>
      <c r="F142" s="209" t="s">
        <v>235</v>
      </c>
      <c r="G142" s="189"/>
      <c r="H142" s="189" t="s">
        <v>293</v>
      </c>
      <c r="I142" s="189" t="s">
        <v>270</v>
      </c>
      <c r="J142" s="189"/>
      <c r="K142" s="231"/>
    </row>
    <row r="143" spans="2:11" s="1" customFormat="1" ht="15" customHeight="1" x14ac:dyDescent="0.2">
      <c r="B143" s="232"/>
      <c r="C143" s="233"/>
      <c r="D143" s="233"/>
      <c r="E143" s="233"/>
      <c r="F143" s="233"/>
      <c r="G143" s="233"/>
      <c r="H143" s="233"/>
      <c r="I143" s="233"/>
      <c r="J143" s="233"/>
      <c r="K143" s="234"/>
    </row>
    <row r="144" spans="2:11" s="1" customFormat="1" ht="18.75" customHeight="1" x14ac:dyDescent="0.2">
      <c r="B144" s="186"/>
      <c r="C144" s="186"/>
      <c r="D144" s="186"/>
      <c r="E144" s="186"/>
      <c r="F144" s="221"/>
      <c r="G144" s="186"/>
      <c r="H144" s="186"/>
      <c r="I144" s="186"/>
      <c r="J144" s="186"/>
      <c r="K144" s="186"/>
    </row>
    <row r="145" spans="2:11" s="1" customFormat="1" ht="18.75" customHeight="1" x14ac:dyDescent="0.2">
      <c r="B145" s="196"/>
      <c r="C145" s="196"/>
      <c r="D145" s="196"/>
      <c r="E145" s="196"/>
      <c r="F145" s="196"/>
      <c r="G145" s="196"/>
      <c r="H145" s="196"/>
      <c r="I145" s="196"/>
      <c r="J145" s="196"/>
      <c r="K145" s="196"/>
    </row>
    <row r="146" spans="2:11" s="1" customFormat="1" ht="7.5" customHeight="1" x14ac:dyDescent="0.2">
      <c r="B146" s="197"/>
      <c r="C146" s="198"/>
      <c r="D146" s="198"/>
      <c r="E146" s="198"/>
      <c r="F146" s="198"/>
      <c r="G146" s="198"/>
      <c r="H146" s="198"/>
      <c r="I146" s="198"/>
      <c r="J146" s="198"/>
      <c r="K146" s="199"/>
    </row>
    <row r="147" spans="2:11" s="1" customFormat="1" ht="45" customHeight="1" x14ac:dyDescent="0.2">
      <c r="B147" s="200"/>
      <c r="C147" s="271" t="s">
        <v>294</v>
      </c>
      <c r="D147" s="271"/>
      <c r="E147" s="271"/>
      <c r="F147" s="271"/>
      <c r="G147" s="271"/>
      <c r="H147" s="271"/>
      <c r="I147" s="271"/>
      <c r="J147" s="271"/>
      <c r="K147" s="201"/>
    </row>
    <row r="148" spans="2:11" s="1" customFormat="1" ht="17.25" customHeight="1" x14ac:dyDescent="0.2">
      <c r="B148" s="200"/>
      <c r="C148" s="202" t="s">
        <v>229</v>
      </c>
      <c r="D148" s="202"/>
      <c r="E148" s="202"/>
      <c r="F148" s="202" t="s">
        <v>230</v>
      </c>
      <c r="G148" s="203"/>
      <c r="H148" s="202" t="s">
        <v>33</v>
      </c>
      <c r="I148" s="202" t="s">
        <v>34</v>
      </c>
      <c r="J148" s="202" t="s">
        <v>231</v>
      </c>
      <c r="K148" s="201"/>
    </row>
    <row r="149" spans="2:11" s="1" customFormat="1" ht="17.25" customHeight="1" x14ac:dyDescent="0.2">
      <c r="B149" s="200"/>
      <c r="C149" s="204" t="s">
        <v>232</v>
      </c>
      <c r="D149" s="204"/>
      <c r="E149" s="204"/>
      <c r="F149" s="205" t="s">
        <v>233</v>
      </c>
      <c r="G149" s="206"/>
      <c r="H149" s="204"/>
      <c r="I149" s="204"/>
      <c r="J149" s="204" t="s">
        <v>234</v>
      </c>
      <c r="K149" s="201"/>
    </row>
    <row r="150" spans="2:11" s="1" customFormat="1" ht="5.25" customHeight="1" x14ac:dyDescent="0.2">
      <c r="B150" s="210"/>
      <c r="C150" s="207"/>
      <c r="D150" s="207"/>
      <c r="E150" s="207"/>
      <c r="F150" s="207"/>
      <c r="G150" s="208"/>
      <c r="H150" s="207"/>
      <c r="I150" s="207"/>
      <c r="J150" s="207"/>
      <c r="K150" s="231"/>
    </row>
    <row r="151" spans="2:11" s="1" customFormat="1" ht="15" customHeight="1" x14ac:dyDescent="0.2">
      <c r="B151" s="210"/>
      <c r="C151" s="235" t="s">
        <v>238</v>
      </c>
      <c r="D151" s="189"/>
      <c r="E151" s="189"/>
      <c r="F151" s="236" t="s">
        <v>235</v>
      </c>
      <c r="G151" s="189"/>
      <c r="H151" s="235" t="s">
        <v>275</v>
      </c>
      <c r="I151" s="235" t="s">
        <v>237</v>
      </c>
      <c r="J151" s="235">
        <v>120</v>
      </c>
      <c r="K151" s="231"/>
    </row>
    <row r="152" spans="2:11" s="1" customFormat="1" ht="15" customHeight="1" x14ac:dyDescent="0.2">
      <c r="B152" s="210"/>
      <c r="C152" s="235" t="s">
        <v>284</v>
      </c>
      <c r="D152" s="189"/>
      <c r="E152" s="189"/>
      <c r="F152" s="236" t="s">
        <v>235</v>
      </c>
      <c r="G152" s="189"/>
      <c r="H152" s="235" t="s">
        <v>295</v>
      </c>
      <c r="I152" s="235" t="s">
        <v>237</v>
      </c>
      <c r="J152" s="235" t="s">
        <v>286</v>
      </c>
      <c r="K152" s="231"/>
    </row>
    <row r="153" spans="2:11" s="1" customFormat="1" ht="15" customHeight="1" x14ac:dyDescent="0.2">
      <c r="B153" s="210"/>
      <c r="C153" s="235" t="s">
        <v>41</v>
      </c>
      <c r="D153" s="189"/>
      <c r="E153" s="189"/>
      <c r="F153" s="236" t="s">
        <v>235</v>
      </c>
      <c r="G153" s="189"/>
      <c r="H153" s="235" t="s">
        <v>296</v>
      </c>
      <c r="I153" s="235" t="s">
        <v>237</v>
      </c>
      <c r="J153" s="235" t="s">
        <v>286</v>
      </c>
      <c r="K153" s="231"/>
    </row>
    <row r="154" spans="2:11" s="1" customFormat="1" ht="15" customHeight="1" x14ac:dyDescent="0.2">
      <c r="B154" s="210"/>
      <c r="C154" s="235" t="s">
        <v>240</v>
      </c>
      <c r="D154" s="189"/>
      <c r="E154" s="189"/>
      <c r="F154" s="236" t="s">
        <v>241</v>
      </c>
      <c r="G154" s="189"/>
      <c r="H154" s="235" t="s">
        <v>275</v>
      </c>
      <c r="I154" s="235" t="s">
        <v>237</v>
      </c>
      <c r="J154" s="235">
        <v>50</v>
      </c>
      <c r="K154" s="231"/>
    </row>
    <row r="155" spans="2:11" s="1" customFormat="1" ht="15" customHeight="1" x14ac:dyDescent="0.2">
      <c r="B155" s="210"/>
      <c r="C155" s="235" t="s">
        <v>243</v>
      </c>
      <c r="D155" s="189"/>
      <c r="E155" s="189"/>
      <c r="F155" s="236" t="s">
        <v>235</v>
      </c>
      <c r="G155" s="189"/>
      <c r="H155" s="235" t="s">
        <v>275</v>
      </c>
      <c r="I155" s="235" t="s">
        <v>245</v>
      </c>
      <c r="J155" s="235"/>
      <c r="K155" s="231"/>
    </row>
    <row r="156" spans="2:11" s="1" customFormat="1" ht="15" customHeight="1" x14ac:dyDescent="0.2">
      <c r="B156" s="210"/>
      <c r="C156" s="235" t="s">
        <v>254</v>
      </c>
      <c r="D156" s="189"/>
      <c r="E156" s="189"/>
      <c r="F156" s="236" t="s">
        <v>241</v>
      </c>
      <c r="G156" s="189"/>
      <c r="H156" s="235" t="s">
        <v>275</v>
      </c>
      <c r="I156" s="235" t="s">
        <v>237</v>
      </c>
      <c r="J156" s="235">
        <v>50</v>
      </c>
      <c r="K156" s="231"/>
    </row>
    <row r="157" spans="2:11" s="1" customFormat="1" ht="15" customHeight="1" x14ac:dyDescent="0.2">
      <c r="B157" s="210"/>
      <c r="C157" s="235" t="s">
        <v>262</v>
      </c>
      <c r="D157" s="189"/>
      <c r="E157" s="189"/>
      <c r="F157" s="236" t="s">
        <v>241</v>
      </c>
      <c r="G157" s="189"/>
      <c r="H157" s="235" t="s">
        <v>275</v>
      </c>
      <c r="I157" s="235" t="s">
        <v>237</v>
      </c>
      <c r="J157" s="235">
        <v>50</v>
      </c>
      <c r="K157" s="231"/>
    </row>
    <row r="158" spans="2:11" s="1" customFormat="1" ht="15" customHeight="1" x14ac:dyDescent="0.2">
      <c r="B158" s="210"/>
      <c r="C158" s="235" t="s">
        <v>260</v>
      </c>
      <c r="D158" s="189"/>
      <c r="E158" s="189"/>
      <c r="F158" s="236" t="s">
        <v>241</v>
      </c>
      <c r="G158" s="189"/>
      <c r="H158" s="235" t="s">
        <v>275</v>
      </c>
      <c r="I158" s="235" t="s">
        <v>237</v>
      </c>
      <c r="J158" s="235">
        <v>50</v>
      </c>
      <c r="K158" s="231"/>
    </row>
    <row r="159" spans="2:11" s="1" customFormat="1" ht="15" customHeight="1" x14ac:dyDescent="0.2">
      <c r="B159" s="210"/>
      <c r="C159" s="235" t="s">
        <v>48</v>
      </c>
      <c r="D159" s="189"/>
      <c r="E159" s="189"/>
      <c r="F159" s="236" t="s">
        <v>235</v>
      </c>
      <c r="G159" s="189"/>
      <c r="H159" s="235" t="s">
        <v>297</v>
      </c>
      <c r="I159" s="235" t="s">
        <v>237</v>
      </c>
      <c r="J159" s="235" t="s">
        <v>298</v>
      </c>
      <c r="K159" s="231"/>
    </row>
    <row r="160" spans="2:11" s="1" customFormat="1" ht="15" customHeight="1" x14ac:dyDescent="0.2">
      <c r="B160" s="210"/>
      <c r="C160" s="235" t="s">
        <v>299</v>
      </c>
      <c r="D160" s="189"/>
      <c r="E160" s="189"/>
      <c r="F160" s="236" t="s">
        <v>235</v>
      </c>
      <c r="G160" s="189"/>
      <c r="H160" s="235" t="s">
        <v>300</v>
      </c>
      <c r="I160" s="235" t="s">
        <v>270</v>
      </c>
      <c r="J160" s="235"/>
      <c r="K160" s="231"/>
    </row>
    <row r="161" spans="2:11" s="1" customFormat="1" ht="15" customHeight="1" x14ac:dyDescent="0.2">
      <c r="B161" s="237"/>
      <c r="C161" s="219"/>
      <c r="D161" s="219"/>
      <c r="E161" s="219"/>
      <c r="F161" s="219"/>
      <c r="G161" s="219"/>
      <c r="H161" s="219"/>
      <c r="I161" s="219"/>
      <c r="J161" s="219"/>
      <c r="K161" s="238"/>
    </row>
    <row r="162" spans="2:11" s="1" customFormat="1" ht="18.75" customHeight="1" x14ac:dyDescent="0.2">
      <c r="B162" s="186"/>
      <c r="C162" s="189"/>
      <c r="D162" s="189"/>
      <c r="E162" s="189"/>
      <c r="F162" s="209"/>
      <c r="G162" s="189"/>
      <c r="H162" s="189"/>
      <c r="I162" s="189"/>
      <c r="J162" s="189"/>
      <c r="K162" s="186"/>
    </row>
    <row r="163" spans="2:11" s="1" customFormat="1" ht="18.75" customHeight="1" x14ac:dyDescent="0.2">
      <c r="B163" s="196"/>
      <c r="C163" s="196"/>
      <c r="D163" s="196"/>
      <c r="E163" s="196"/>
      <c r="F163" s="196"/>
      <c r="G163" s="196"/>
      <c r="H163" s="196"/>
      <c r="I163" s="196"/>
      <c r="J163" s="196"/>
      <c r="K163" s="196"/>
    </row>
    <row r="164" spans="2:11" s="1" customFormat="1" ht="7.5" customHeight="1" x14ac:dyDescent="0.2">
      <c r="B164" s="178"/>
      <c r="C164" s="179"/>
      <c r="D164" s="179"/>
      <c r="E164" s="179"/>
      <c r="F164" s="179"/>
      <c r="G164" s="179"/>
      <c r="H164" s="179"/>
      <c r="I164" s="179"/>
      <c r="J164" s="179"/>
      <c r="K164" s="180"/>
    </row>
    <row r="165" spans="2:11" s="1" customFormat="1" ht="45" customHeight="1" x14ac:dyDescent="0.2">
      <c r="B165" s="181"/>
      <c r="C165" s="270" t="s">
        <v>301</v>
      </c>
      <c r="D165" s="270"/>
      <c r="E165" s="270"/>
      <c r="F165" s="270"/>
      <c r="G165" s="270"/>
      <c r="H165" s="270"/>
      <c r="I165" s="270"/>
      <c r="J165" s="270"/>
      <c r="K165" s="182"/>
    </row>
    <row r="166" spans="2:11" s="1" customFormat="1" ht="17.25" customHeight="1" x14ac:dyDescent="0.2">
      <c r="B166" s="181"/>
      <c r="C166" s="202" t="s">
        <v>229</v>
      </c>
      <c r="D166" s="202"/>
      <c r="E166" s="202"/>
      <c r="F166" s="202" t="s">
        <v>230</v>
      </c>
      <c r="G166" s="239"/>
      <c r="H166" s="240" t="s">
        <v>33</v>
      </c>
      <c r="I166" s="240" t="s">
        <v>34</v>
      </c>
      <c r="J166" s="202" t="s">
        <v>231</v>
      </c>
      <c r="K166" s="182"/>
    </row>
    <row r="167" spans="2:11" s="1" customFormat="1" ht="17.25" customHeight="1" x14ac:dyDescent="0.2">
      <c r="B167" s="183"/>
      <c r="C167" s="204" t="s">
        <v>232</v>
      </c>
      <c r="D167" s="204"/>
      <c r="E167" s="204"/>
      <c r="F167" s="205" t="s">
        <v>233</v>
      </c>
      <c r="G167" s="241"/>
      <c r="H167" s="242"/>
      <c r="I167" s="242"/>
      <c r="J167" s="204" t="s">
        <v>234</v>
      </c>
      <c r="K167" s="184"/>
    </row>
    <row r="168" spans="2:11" s="1" customFormat="1" ht="5.25" customHeight="1" x14ac:dyDescent="0.2">
      <c r="B168" s="210"/>
      <c r="C168" s="207"/>
      <c r="D168" s="207"/>
      <c r="E168" s="207"/>
      <c r="F168" s="207"/>
      <c r="G168" s="208"/>
      <c r="H168" s="207"/>
      <c r="I168" s="207"/>
      <c r="J168" s="207"/>
      <c r="K168" s="231"/>
    </row>
    <row r="169" spans="2:11" s="1" customFormat="1" ht="15" customHeight="1" x14ac:dyDescent="0.2">
      <c r="B169" s="210"/>
      <c r="C169" s="189" t="s">
        <v>238</v>
      </c>
      <c r="D169" s="189"/>
      <c r="E169" s="189"/>
      <c r="F169" s="209" t="s">
        <v>235</v>
      </c>
      <c r="G169" s="189"/>
      <c r="H169" s="189" t="s">
        <v>275</v>
      </c>
      <c r="I169" s="189" t="s">
        <v>237</v>
      </c>
      <c r="J169" s="189">
        <v>120</v>
      </c>
      <c r="K169" s="231"/>
    </row>
    <row r="170" spans="2:11" s="1" customFormat="1" ht="15" customHeight="1" x14ac:dyDescent="0.2">
      <c r="B170" s="210"/>
      <c r="C170" s="189" t="s">
        <v>284</v>
      </c>
      <c r="D170" s="189"/>
      <c r="E170" s="189"/>
      <c r="F170" s="209" t="s">
        <v>235</v>
      </c>
      <c r="G170" s="189"/>
      <c r="H170" s="189" t="s">
        <v>285</v>
      </c>
      <c r="I170" s="189" t="s">
        <v>237</v>
      </c>
      <c r="J170" s="189" t="s">
        <v>286</v>
      </c>
      <c r="K170" s="231"/>
    </row>
    <row r="171" spans="2:11" s="1" customFormat="1" ht="15" customHeight="1" x14ac:dyDescent="0.2">
      <c r="B171" s="210"/>
      <c r="C171" s="189" t="s">
        <v>41</v>
      </c>
      <c r="D171" s="189"/>
      <c r="E171" s="189"/>
      <c r="F171" s="209" t="s">
        <v>235</v>
      </c>
      <c r="G171" s="189"/>
      <c r="H171" s="189" t="s">
        <v>302</v>
      </c>
      <c r="I171" s="189" t="s">
        <v>237</v>
      </c>
      <c r="J171" s="189" t="s">
        <v>286</v>
      </c>
      <c r="K171" s="231"/>
    </row>
    <row r="172" spans="2:11" s="1" customFormat="1" ht="15" customHeight="1" x14ac:dyDescent="0.2">
      <c r="B172" s="210"/>
      <c r="C172" s="189" t="s">
        <v>240</v>
      </c>
      <c r="D172" s="189"/>
      <c r="E172" s="189"/>
      <c r="F172" s="209" t="s">
        <v>241</v>
      </c>
      <c r="G172" s="189"/>
      <c r="H172" s="189" t="s">
        <v>302</v>
      </c>
      <c r="I172" s="189" t="s">
        <v>237</v>
      </c>
      <c r="J172" s="189">
        <v>50</v>
      </c>
      <c r="K172" s="231"/>
    </row>
    <row r="173" spans="2:11" s="1" customFormat="1" ht="15" customHeight="1" x14ac:dyDescent="0.2">
      <c r="B173" s="210"/>
      <c r="C173" s="189" t="s">
        <v>243</v>
      </c>
      <c r="D173" s="189"/>
      <c r="E173" s="189"/>
      <c r="F173" s="209" t="s">
        <v>235</v>
      </c>
      <c r="G173" s="189"/>
      <c r="H173" s="189" t="s">
        <v>302</v>
      </c>
      <c r="I173" s="189" t="s">
        <v>245</v>
      </c>
      <c r="J173" s="189"/>
      <c r="K173" s="231"/>
    </row>
    <row r="174" spans="2:11" s="1" customFormat="1" ht="15" customHeight="1" x14ac:dyDescent="0.2">
      <c r="B174" s="210"/>
      <c r="C174" s="189" t="s">
        <v>254</v>
      </c>
      <c r="D174" s="189"/>
      <c r="E174" s="189"/>
      <c r="F174" s="209" t="s">
        <v>241</v>
      </c>
      <c r="G174" s="189"/>
      <c r="H174" s="189" t="s">
        <v>302</v>
      </c>
      <c r="I174" s="189" t="s">
        <v>237</v>
      </c>
      <c r="J174" s="189">
        <v>50</v>
      </c>
      <c r="K174" s="231"/>
    </row>
    <row r="175" spans="2:11" s="1" customFormat="1" ht="15" customHeight="1" x14ac:dyDescent="0.2">
      <c r="B175" s="210"/>
      <c r="C175" s="189" t="s">
        <v>262</v>
      </c>
      <c r="D175" s="189"/>
      <c r="E175" s="189"/>
      <c r="F175" s="209" t="s">
        <v>241</v>
      </c>
      <c r="G175" s="189"/>
      <c r="H175" s="189" t="s">
        <v>302</v>
      </c>
      <c r="I175" s="189" t="s">
        <v>237</v>
      </c>
      <c r="J175" s="189">
        <v>50</v>
      </c>
      <c r="K175" s="231"/>
    </row>
    <row r="176" spans="2:11" s="1" customFormat="1" ht="15" customHeight="1" x14ac:dyDescent="0.2">
      <c r="B176" s="210"/>
      <c r="C176" s="189" t="s">
        <v>260</v>
      </c>
      <c r="D176" s="189"/>
      <c r="E176" s="189"/>
      <c r="F176" s="209" t="s">
        <v>241</v>
      </c>
      <c r="G176" s="189"/>
      <c r="H176" s="189" t="s">
        <v>302</v>
      </c>
      <c r="I176" s="189" t="s">
        <v>237</v>
      </c>
      <c r="J176" s="189">
        <v>50</v>
      </c>
      <c r="K176" s="231"/>
    </row>
    <row r="177" spans="2:11" s="1" customFormat="1" ht="15" customHeight="1" x14ac:dyDescent="0.2">
      <c r="B177" s="210"/>
      <c r="C177" s="189" t="s">
        <v>58</v>
      </c>
      <c r="D177" s="189"/>
      <c r="E177" s="189"/>
      <c r="F177" s="209" t="s">
        <v>235</v>
      </c>
      <c r="G177" s="189"/>
      <c r="H177" s="189" t="s">
        <v>303</v>
      </c>
      <c r="I177" s="189" t="s">
        <v>304</v>
      </c>
      <c r="J177" s="189"/>
      <c r="K177" s="231"/>
    </row>
    <row r="178" spans="2:11" s="1" customFormat="1" ht="15" customHeight="1" x14ac:dyDescent="0.2">
      <c r="B178" s="210"/>
      <c r="C178" s="189" t="s">
        <v>34</v>
      </c>
      <c r="D178" s="189"/>
      <c r="E178" s="189"/>
      <c r="F178" s="209" t="s">
        <v>235</v>
      </c>
      <c r="G178" s="189"/>
      <c r="H178" s="189" t="s">
        <v>305</v>
      </c>
      <c r="I178" s="189" t="s">
        <v>306</v>
      </c>
      <c r="J178" s="189">
        <v>1</v>
      </c>
      <c r="K178" s="231"/>
    </row>
    <row r="179" spans="2:11" s="1" customFormat="1" ht="15" customHeight="1" x14ac:dyDescent="0.2">
      <c r="B179" s="210"/>
      <c r="C179" s="189" t="s">
        <v>32</v>
      </c>
      <c r="D179" s="189"/>
      <c r="E179" s="189"/>
      <c r="F179" s="209" t="s">
        <v>235</v>
      </c>
      <c r="G179" s="189"/>
      <c r="H179" s="189" t="s">
        <v>307</v>
      </c>
      <c r="I179" s="189" t="s">
        <v>237</v>
      </c>
      <c r="J179" s="189">
        <v>20</v>
      </c>
      <c r="K179" s="231"/>
    </row>
    <row r="180" spans="2:11" s="1" customFormat="1" ht="15" customHeight="1" x14ac:dyDescent="0.2">
      <c r="B180" s="210"/>
      <c r="C180" s="189" t="s">
        <v>33</v>
      </c>
      <c r="D180" s="189"/>
      <c r="E180" s="189"/>
      <c r="F180" s="209" t="s">
        <v>235</v>
      </c>
      <c r="G180" s="189"/>
      <c r="H180" s="189" t="s">
        <v>308</v>
      </c>
      <c r="I180" s="189" t="s">
        <v>237</v>
      </c>
      <c r="J180" s="189">
        <v>255</v>
      </c>
      <c r="K180" s="231"/>
    </row>
    <row r="181" spans="2:11" s="1" customFormat="1" ht="15" customHeight="1" x14ac:dyDescent="0.2">
      <c r="B181" s="210"/>
      <c r="C181" s="189" t="s">
        <v>59</v>
      </c>
      <c r="D181" s="189"/>
      <c r="E181" s="189"/>
      <c r="F181" s="209" t="s">
        <v>235</v>
      </c>
      <c r="G181" s="189"/>
      <c r="H181" s="189" t="s">
        <v>199</v>
      </c>
      <c r="I181" s="189" t="s">
        <v>237</v>
      </c>
      <c r="J181" s="189">
        <v>10</v>
      </c>
      <c r="K181" s="231"/>
    </row>
    <row r="182" spans="2:11" s="1" customFormat="1" ht="15" customHeight="1" x14ac:dyDescent="0.2">
      <c r="B182" s="210"/>
      <c r="C182" s="189" t="s">
        <v>60</v>
      </c>
      <c r="D182" s="189"/>
      <c r="E182" s="189"/>
      <c r="F182" s="209" t="s">
        <v>235</v>
      </c>
      <c r="G182" s="189"/>
      <c r="H182" s="189" t="s">
        <v>309</v>
      </c>
      <c r="I182" s="189" t="s">
        <v>270</v>
      </c>
      <c r="J182" s="189"/>
      <c r="K182" s="231"/>
    </row>
    <row r="183" spans="2:11" s="1" customFormat="1" ht="15" customHeight="1" x14ac:dyDescent="0.2">
      <c r="B183" s="210"/>
      <c r="C183" s="189" t="s">
        <v>310</v>
      </c>
      <c r="D183" s="189"/>
      <c r="E183" s="189"/>
      <c r="F183" s="209" t="s">
        <v>235</v>
      </c>
      <c r="G183" s="189"/>
      <c r="H183" s="189" t="s">
        <v>311</v>
      </c>
      <c r="I183" s="189" t="s">
        <v>270</v>
      </c>
      <c r="J183" s="189"/>
      <c r="K183" s="231"/>
    </row>
    <row r="184" spans="2:11" s="1" customFormat="1" ht="15" customHeight="1" x14ac:dyDescent="0.2">
      <c r="B184" s="210"/>
      <c r="C184" s="189" t="s">
        <v>299</v>
      </c>
      <c r="D184" s="189"/>
      <c r="E184" s="189"/>
      <c r="F184" s="209" t="s">
        <v>235</v>
      </c>
      <c r="G184" s="189"/>
      <c r="H184" s="189" t="s">
        <v>312</v>
      </c>
      <c r="I184" s="189" t="s">
        <v>270</v>
      </c>
      <c r="J184" s="189"/>
      <c r="K184" s="231"/>
    </row>
    <row r="185" spans="2:11" s="1" customFormat="1" ht="15" customHeight="1" x14ac:dyDescent="0.2">
      <c r="B185" s="210"/>
      <c r="C185" s="189" t="s">
        <v>62</v>
      </c>
      <c r="D185" s="189"/>
      <c r="E185" s="189"/>
      <c r="F185" s="209" t="s">
        <v>241</v>
      </c>
      <c r="G185" s="189"/>
      <c r="H185" s="189" t="s">
        <v>313</v>
      </c>
      <c r="I185" s="189" t="s">
        <v>237</v>
      </c>
      <c r="J185" s="189">
        <v>50</v>
      </c>
      <c r="K185" s="231"/>
    </row>
    <row r="186" spans="2:11" s="1" customFormat="1" ht="15" customHeight="1" x14ac:dyDescent="0.2">
      <c r="B186" s="210"/>
      <c r="C186" s="189" t="s">
        <v>314</v>
      </c>
      <c r="D186" s="189"/>
      <c r="E186" s="189"/>
      <c r="F186" s="209" t="s">
        <v>241</v>
      </c>
      <c r="G186" s="189"/>
      <c r="H186" s="189" t="s">
        <v>315</v>
      </c>
      <c r="I186" s="189" t="s">
        <v>316</v>
      </c>
      <c r="J186" s="189"/>
      <c r="K186" s="231"/>
    </row>
    <row r="187" spans="2:11" s="1" customFormat="1" ht="15" customHeight="1" x14ac:dyDescent="0.2">
      <c r="B187" s="210"/>
      <c r="C187" s="189" t="s">
        <v>317</v>
      </c>
      <c r="D187" s="189"/>
      <c r="E187" s="189"/>
      <c r="F187" s="209" t="s">
        <v>241</v>
      </c>
      <c r="G187" s="189"/>
      <c r="H187" s="189" t="s">
        <v>318</v>
      </c>
      <c r="I187" s="189" t="s">
        <v>316</v>
      </c>
      <c r="J187" s="189"/>
      <c r="K187" s="231"/>
    </row>
    <row r="188" spans="2:11" s="1" customFormat="1" ht="15" customHeight="1" x14ac:dyDescent="0.2">
      <c r="B188" s="210"/>
      <c r="C188" s="189" t="s">
        <v>319</v>
      </c>
      <c r="D188" s="189"/>
      <c r="E188" s="189"/>
      <c r="F188" s="209" t="s">
        <v>241</v>
      </c>
      <c r="G188" s="189"/>
      <c r="H188" s="189" t="s">
        <v>320</v>
      </c>
      <c r="I188" s="189" t="s">
        <v>316</v>
      </c>
      <c r="J188" s="189"/>
      <c r="K188" s="231"/>
    </row>
    <row r="189" spans="2:11" s="1" customFormat="1" ht="15" customHeight="1" x14ac:dyDescent="0.2">
      <c r="B189" s="210"/>
      <c r="C189" s="243" t="s">
        <v>321</v>
      </c>
      <c r="D189" s="189"/>
      <c r="E189" s="189"/>
      <c r="F189" s="209" t="s">
        <v>241</v>
      </c>
      <c r="G189" s="189"/>
      <c r="H189" s="189" t="s">
        <v>322</v>
      </c>
      <c r="I189" s="189" t="s">
        <v>323</v>
      </c>
      <c r="J189" s="244" t="s">
        <v>324</v>
      </c>
      <c r="K189" s="231"/>
    </row>
    <row r="190" spans="2:11" s="1" customFormat="1" ht="15" customHeight="1" x14ac:dyDescent="0.2">
      <c r="B190" s="210"/>
      <c r="C190" s="195" t="s">
        <v>23</v>
      </c>
      <c r="D190" s="189"/>
      <c r="E190" s="189"/>
      <c r="F190" s="209" t="s">
        <v>235</v>
      </c>
      <c r="G190" s="189"/>
      <c r="H190" s="186" t="s">
        <v>325</v>
      </c>
      <c r="I190" s="189" t="s">
        <v>326</v>
      </c>
      <c r="J190" s="189"/>
      <c r="K190" s="231"/>
    </row>
    <row r="191" spans="2:11" s="1" customFormat="1" ht="15" customHeight="1" x14ac:dyDescent="0.2">
      <c r="B191" s="210"/>
      <c r="C191" s="195" t="s">
        <v>327</v>
      </c>
      <c r="D191" s="189"/>
      <c r="E191" s="189"/>
      <c r="F191" s="209" t="s">
        <v>235</v>
      </c>
      <c r="G191" s="189"/>
      <c r="H191" s="189" t="s">
        <v>328</v>
      </c>
      <c r="I191" s="189" t="s">
        <v>270</v>
      </c>
      <c r="J191" s="189"/>
      <c r="K191" s="231"/>
    </row>
    <row r="192" spans="2:11" s="1" customFormat="1" ht="15" customHeight="1" x14ac:dyDescent="0.2">
      <c r="B192" s="210"/>
      <c r="C192" s="195" t="s">
        <v>329</v>
      </c>
      <c r="D192" s="189"/>
      <c r="E192" s="189"/>
      <c r="F192" s="209" t="s">
        <v>235</v>
      </c>
      <c r="G192" s="189"/>
      <c r="H192" s="189" t="s">
        <v>330</v>
      </c>
      <c r="I192" s="189" t="s">
        <v>270</v>
      </c>
      <c r="J192" s="189"/>
      <c r="K192" s="231"/>
    </row>
    <row r="193" spans="2:11" s="1" customFormat="1" ht="15" customHeight="1" x14ac:dyDescent="0.2">
      <c r="B193" s="210"/>
      <c r="C193" s="195" t="s">
        <v>331</v>
      </c>
      <c r="D193" s="189"/>
      <c r="E193" s="189"/>
      <c r="F193" s="209" t="s">
        <v>241</v>
      </c>
      <c r="G193" s="189"/>
      <c r="H193" s="189" t="s">
        <v>332</v>
      </c>
      <c r="I193" s="189" t="s">
        <v>270</v>
      </c>
      <c r="J193" s="189"/>
      <c r="K193" s="231"/>
    </row>
    <row r="194" spans="2:11" s="1" customFormat="1" ht="15" customHeight="1" x14ac:dyDescent="0.2">
      <c r="B194" s="237"/>
      <c r="C194" s="245"/>
      <c r="D194" s="219"/>
      <c r="E194" s="219"/>
      <c r="F194" s="219"/>
      <c r="G194" s="219"/>
      <c r="H194" s="219"/>
      <c r="I194" s="219"/>
      <c r="J194" s="219"/>
      <c r="K194" s="238"/>
    </row>
    <row r="195" spans="2:11" s="1" customFormat="1" ht="18.75" customHeight="1" x14ac:dyDescent="0.2">
      <c r="B195" s="186"/>
      <c r="C195" s="189"/>
      <c r="D195" s="189"/>
      <c r="E195" s="189"/>
      <c r="F195" s="209"/>
      <c r="G195" s="189"/>
      <c r="H195" s="189"/>
      <c r="I195" s="189"/>
      <c r="J195" s="189"/>
      <c r="K195" s="186"/>
    </row>
    <row r="196" spans="2:11" s="1" customFormat="1" ht="18.75" customHeight="1" x14ac:dyDescent="0.2">
      <c r="B196" s="186"/>
      <c r="C196" s="189"/>
      <c r="D196" s="189"/>
      <c r="E196" s="189"/>
      <c r="F196" s="209"/>
      <c r="G196" s="189"/>
      <c r="H196" s="189"/>
      <c r="I196" s="189"/>
      <c r="J196" s="189"/>
      <c r="K196" s="186"/>
    </row>
    <row r="197" spans="2:11" s="1" customFormat="1" ht="18.75" customHeight="1" x14ac:dyDescent="0.2">
      <c r="B197" s="196"/>
      <c r="C197" s="196"/>
      <c r="D197" s="196"/>
      <c r="E197" s="196"/>
      <c r="F197" s="196"/>
      <c r="G197" s="196"/>
      <c r="H197" s="196"/>
      <c r="I197" s="196"/>
      <c r="J197" s="196"/>
      <c r="K197" s="196"/>
    </row>
    <row r="198" spans="2:11" s="1" customFormat="1" ht="13.5" x14ac:dyDescent="0.2">
      <c r="B198" s="178"/>
      <c r="C198" s="179"/>
      <c r="D198" s="179"/>
      <c r="E198" s="179"/>
      <c r="F198" s="179"/>
      <c r="G198" s="179"/>
      <c r="H198" s="179"/>
      <c r="I198" s="179"/>
      <c r="J198" s="179"/>
      <c r="K198" s="180"/>
    </row>
    <row r="199" spans="2:11" s="1" customFormat="1" ht="21" x14ac:dyDescent="0.2">
      <c r="B199" s="181"/>
      <c r="C199" s="270" t="s">
        <v>333</v>
      </c>
      <c r="D199" s="270"/>
      <c r="E199" s="270"/>
      <c r="F199" s="270"/>
      <c r="G199" s="270"/>
      <c r="H199" s="270"/>
      <c r="I199" s="270"/>
      <c r="J199" s="270"/>
      <c r="K199" s="182"/>
    </row>
    <row r="200" spans="2:11" s="1" customFormat="1" ht="25.5" customHeight="1" x14ac:dyDescent="0.3">
      <c r="B200" s="181"/>
      <c r="C200" s="246" t="s">
        <v>334</v>
      </c>
      <c r="D200" s="246"/>
      <c r="E200" s="246"/>
      <c r="F200" s="246" t="s">
        <v>335</v>
      </c>
      <c r="G200" s="247"/>
      <c r="H200" s="269" t="s">
        <v>336</v>
      </c>
      <c r="I200" s="269"/>
      <c r="J200" s="269"/>
      <c r="K200" s="182"/>
    </row>
    <row r="201" spans="2:11" s="1" customFormat="1" ht="5.25" customHeight="1" x14ac:dyDescent="0.2">
      <c r="B201" s="210"/>
      <c r="C201" s="207"/>
      <c r="D201" s="207"/>
      <c r="E201" s="207"/>
      <c r="F201" s="207"/>
      <c r="G201" s="189"/>
      <c r="H201" s="207"/>
      <c r="I201" s="207"/>
      <c r="J201" s="207"/>
      <c r="K201" s="231"/>
    </row>
    <row r="202" spans="2:11" s="1" customFormat="1" ht="15" customHeight="1" x14ac:dyDescent="0.2">
      <c r="B202" s="210"/>
      <c r="C202" s="189" t="s">
        <v>326</v>
      </c>
      <c r="D202" s="189"/>
      <c r="E202" s="189"/>
      <c r="F202" s="209" t="s">
        <v>24</v>
      </c>
      <c r="G202" s="189"/>
      <c r="H202" s="268" t="s">
        <v>337</v>
      </c>
      <c r="I202" s="268"/>
      <c r="J202" s="268"/>
      <c r="K202" s="231"/>
    </row>
    <row r="203" spans="2:11" s="1" customFormat="1" ht="15" customHeight="1" x14ac:dyDescent="0.2">
      <c r="B203" s="210"/>
      <c r="C203" s="216"/>
      <c r="D203" s="189"/>
      <c r="E203" s="189"/>
      <c r="F203" s="209" t="s">
        <v>25</v>
      </c>
      <c r="G203" s="189"/>
      <c r="H203" s="268" t="s">
        <v>338</v>
      </c>
      <c r="I203" s="268"/>
      <c r="J203" s="268"/>
      <c r="K203" s="231"/>
    </row>
    <row r="204" spans="2:11" s="1" customFormat="1" ht="15" customHeight="1" x14ac:dyDescent="0.2">
      <c r="B204" s="210"/>
      <c r="C204" s="216"/>
      <c r="D204" s="189"/>
      <c r="E204" s="189"/>
      <c r="F204" s="209" t="s">
        <v>28</v>
      </c>
      <c r="G204" s="189"/>
      <c r="H204" s="268" t="s">
        <v>339</v>
      </c>
      <c r="I204" s="268"/>
      <c r="J204" s="268"/>
      <c r="K204" s="231"/>
    </row>
    <row r="205" spans="2:11" s="1" customFormat="1" ht="15" customHeight="1" x14ac:dyDescent="0.2">
      <c r="B205" s="210"/>
      <c r="C205" s="189"/>
      <c r="D205" s="189"/>
      <c r="E205" s="189"/>
      <c r="F205" s="209" t="s">
        <v>26</v>
      </c>
      <c r="G205" s="189"/>
      <c r="H205" s="268" t="s">
        <v>340</v>
      </c>
      <c r="I205" s="268"/>
      <c r="J205" s="268"/>
      <c r="K205" s="231"/>
    </row>
    <row r="206" spans="2:11" s="1" customFormat="1" ht="15" customHeight="1" x14ac:dyDescent="0.2">
      <c r="B206" s="210"/>
      <c r="C206" s="189"/>
      <c r="D206" s="189"/>
      <c r="E206" s="189"/>
      <c r="F206" s="209" t="s">
        <v>27</v>
      </c>
      <c r="G206" s="189"/>
      <c r="H206" s="268" t="s">
        <v>341</v>
      </c>
      <c r="I206" s="268"/>
      <c r="J206" s="268"/>
      <c r="K206" s="231"/>
    </row>
    <row r="207" spans="2:11" s="1" customFormat="1" ht="15" customHeight="1" x14ac:dyDescent="0.2">
      <c r="B207" s="210"/>
      <c r="C207" s="189"/>
      <c r="D207" s="189"/>
      <c r="E207" s="189"/>
      <c r="F207" s="209"/>
      <c r="G207" s="189"/>
      <c r="H207" s="189"/>
      <c r="I207" s="189"/>
      <c r="J207" s="189"/>
      <c r="K207" s="231"/>
    </row>
    <row r="208" spans="2:11" s="1" customFormat="1" ht="15" customHeight="1" x14ac:dyDescent="0.2">
      <c r="B208" s="210"/>
      <c r="C208" s="189" t="s">
        <v>282</v>
      </c>
      <c r="D208" s="189"/>
      <c r="E208" s="189"/>
      <c r="F208" s="209" t="s">
        <v>38</v>
      </c>
      <c r="G208" s="189"/>
      <c r="H208" s="268" t="s">
        <v>342</v>
      </c>
      <c r="I208" s="268"/>
      <c r="J208" s="268"/>
      <c r="K208" s="231"/>
    </row>
    <row r="209" spans="2:11" s="1" customFormat="1" ht="15" customHeight="1" x14ac:dyDescent="0.2">
      <c r="B209" s="210"/>
      <c r="C209" s="216"/>
      <c r="D209" s="189"/>
      <c r="E209" s="189"/>
      <c r="F209" s="209" t="s">
        <v>178</v>
      </c>
      <c r="G209" s="189"/>
      <c r="H209" s="268" t="s">
        <v>179</v>
      </c>
      <c r="I209" s="268"/>
      <c r="J209" s="268"/>
      <c r="K209" s="231"/>
    </row>
    <row r="210" spans="2:11" s="1" customFormat="1" ht="15" customHeight="1" x14ac:dyDescent="0.2">
      <c r="B210" s="210"/>
      <c r="C210" s="189"/>
      <c r="D210" s="189"/>
      <c r="E210" s="189"/>
      <c r="F210" s="209" t="s">
        <v>176</v>
      </c>
      <c r="G210" s="189"/>
      <c r="H210" s="268" t="s">
        <v>343</v>
      </c>
      <c r="I210" s="268"/>
      <c r="J210" s="268"/>
      <c r="K210" s="231"/>
    </row>
    <row r="211" spans="2:11" s="1" customFormat="1" ht="15" customHeight="1" x14ac:dyDescent="0.2">
      <c r="B211" s="248"/>
      <c r="C211" s="216"/>
      <c r="D211" s="216"/>
      <c r="E211" s="216"/>
      <c r="F211" s="209" t="s">
        <v>180</v>
      </c>
      <c r="G211" s="195"/>
      <c r="H211" s="267" t="s">
        <v>181</v>
      </c>
      <c r="I211" s="267"/>
      <c r="J211" s="267"/>
      <c r="K211" s="249"/>
    </row>
    <row r="212" spans="2:11" s="1" customFormat="1" ht="15" customHeight="1" x14ac:dyDescent="0.2">
      <c r="B212" s="248"/>
      <c r="C212" s="216"/>
      <c r="D212" s="216"/>
      <c r="E212" s="216"/>
      <c r="F212" s="209" t="s">
        <v>182</v>
      </c>
      <c r="G212" s="195"/>
      <c r="H212" s="267" t="s">
        <v>344</v>
      </c>
      <c r="I212" s="267"/>
      <c r="J212" s="267"/>
      <c r="K212" s="249"/>
    </row>
    <row r="213" spans="2:11" s="1" customFormat="1" ht="15" customHeight="1" x14ac:dyDescent="0.2">
      <c r="B213" s="248"/>
      <c r="C213" s="216"/>
      <c r="D213" s="216"/>
      <c r="E213" s="216"/>
      <c r="F213" s="250"/>
      <c r="G213" s="195"/>
      <c r="H213" s="251"/>
      <c r="I213" s="251"/>
      <c r="J213" s="251"/>
      <c r="K213" s="249"/>
    </row>
    <row r="214" spans="2:11" s="1" customFormat="1" ht="15" customHeight="1" x14ac:dyDescent="0.2">
      <c r="B214" s="248"/>
      <c r="C214" s="189" t="s">
        <v>306</v>
      </c>
      <c r="D214" s="216"/>
      <c r="E214" s="216"/>
      <c r="F214" s="209">
        <v>1</v>
      </c>
      <c r="G214" s="195"/>
      <c r="H214" s="267" t="s">
        <v>345</v>
      </c>
      <c r="I214" s="267"/>
      <c r="J214" s="267"/>
      <c r="K214" s="249"/>
    </row>
    <row r="215" spans="2:11" s="1" customFormat="1" ht="15" customHeight="1" x14ac:dyDescent="0.2">
      <c r="B215" s="248"/>
      <c r="C215" s="216"/>
      <c r="D215" s="216"/>
      <c r="E215" s="216"/>
      <c r="F215" s="209">
        <v>2</v>
      </c>
      <c r="G215" s="195"/>
      <c r="H215" s="267" t="s">
        <v>346</v>
      </c>
      <c r="I215" s="267"/>
      <c r="J215" s="267"/>
      <c r="K215" s="249"/>
    </row>
    <row r="216" spans="2:11" s="1" customFormat="1" ht="15" customHeight="1" x14ac:dyDescent="0.2">
      <c r="B216" s="248"/>
      <c r="C216" s="216"/>
      <c r="D216" s="216"/>
      <c r="E216" s="216"/>
      <c r="F216" s="209">
        <v>3</v>
      </c>
      <c r="G216" s="195"/>
      <c r="H216" s="267" t="s">
        <v>347</v>
      </c>
      <c r="I216" s="267"/>
      <c r="J216" s="267"/>
      <c r="K216" s="249"/>
    </row>
    <row r="217" spans="2:11" s="1" customFormat="1" ht="15" customHeight="1" x14ac:dyDescent="0.2">
      <c r="B217" s="248"/>
      <c r="C217" s="216"/>
      <c r="D217" s="216"/>
      <c r="E217" s="216"/>
      <c r="F217" s="209">
        <v>4</v>
      </c>
      <c r="G217" s="195"/>
      <c r="H217" s="267" t="s">
        <v>348</v>
      </c>
      <c r="I217" s="267"/>
      <c r="J217" s="267"/>
      <c r="K217" s="249"/>
    </row>
    <row r="218" spans="2:11" s="1" customFormat="1" ht="12.75" customHeight="1" x14ac:dyDescent="0.2">
      <c r="B218" s="252"/>
      <c r="C218" s="253"/>
      <c r="D218" s="253"/>
      <c r="E218" s="253"/>
      <c r="F218" s="253"/>
      <c r="G218" s="253"/>
      <c r="H218" s="253"/>
      <c r="I218" s="253"/>
      <c r="J218" s="253"/>
      <c r="K218" s="254"/>
    </row>
  </sheetData>
  <sheetProtection formatCells="0" formatColumns="0" formatRows="0" insertColumns="0" insertRows="0" insertHyperlinks="0" deleteColumns="0" deleteRows="0" sort="0" autoFilter="0" pivotTables="0"/>
  <mergeCells count="77">
    <mergeCell ref="C3:J3"/>
    <mergeCell ref="C9:J9"/>
    <mergeCell ref="D11:J11"/>
    <mergeCell ref="D10:J10"/>
    <mergeCell ref="C4:J4"/>
    <mergeCell ref="C6:J6"/>
    <mergeCell ref="C7:J7"/>
    <mergeCell ref="D16:J16"/>
    <mergeCell ref="D17:J17"/>
    <mergeCell ref="F18:J18"/>
    <mergeCell ref="F19:J19"/>
    <mergeCell ref="D15:J15"/>
    <mergeCell ref="C25:J25"/>
    <mergeCell ref="D27:J27"/>
    <mergeCell ref="C26:J26"/>
    <mergeCell ref="F20:J20"/>
    <mergeCell ref="F23:J23"/>
    <mergeCell ref="F21:J21"/>
    <mergeCell ref="F22:J22"/>
    <mergeCell ref="D33:J33"/>
    <mergeCell ref="D34:J34"/>
    <mergeCell ref="D31:J31"/>
    <mergeCell ref="D30:J30"/>
    <mergeCell ref="D28:J28"/>
    <mergeCell ref="G45:J45"/>
    <mergeCell ref="G44:J44"/>
    <mergeCell ref="D35:J35"/>
    <mergeCell ref="G40:J40"/>
    <mergeCell ref="G41:J41"/>
    <mergeCell ref="G42:J42"/>
    <mergeCell ref="G43:J43"/>
    <mergeCell ref="G36:J36"/>
    <mergeCell ref="G37:J37"/>
    <mergeCell ref="G38:J38"/>
    <mergeCell ref="G39:J39"/>
    <mergeCell ref="D59:J59"/>
    <mergeCell ref="D58:J58"/>
    <mergeCell ref="D47:J47"/>
    <mergeCell ref="C52:J52"/>
    <mergeCell ref="C54:J54"/>
    <mergeCell ref="C55:J55"/>
    <mergeCell ref="C57:J57"/>
    <mergeCell ref="D51:J51"/>
    <mergeCell ref="E50:J50"/>
    <mergeCell ref="E49:J49"/>
    <mergeCell ref="E48:J48"/>
    <mergeCell ref="D61:J61"/>
    <mergeCell ref="D62:J62"/>
    <mergeCell ref="D65:J65"/>
    <mergeCell ref="D63:J63"/>
    <mergeCell ref="D60:J60"/>
    <mergeCell ref="D70:J70"/>
    <mergeCell ref="D68:J68"/>
    <mergeCell ref="D67:J67"/>
    <mergeCell ref="D69:J69"/>
    <mergeCell ref="D66:J66"/>
    <mergeCell ref="C165:J165"/>
    <mergeCell ref="C122:J122"/>
    <mergeCell ref="C147:J147"/>
    <mergeCell ref="C102:J102"/>
    <mergeCell ref="C75:J75"/>
    <mergeCell ref="H200:J200"/>
    <mergeCell ref="C199:J199"/>
    <mergeCell ref="H208:J208"/>
    <mergeCell ref="H206:J206"/>
    <mergeCell ref="H204:J204"/>
    <mergeCell ref="H202:J202"/>
    <mergeCell ref="H217:J217"/>
    <mergeCell ref="H210:J210"/>
    <mergeCell ref="H205:J205"/>
    <mergeCell ref="H203:J203"/>
    <mergeCell ref="H214:J214"/>
    <mergeCell ref="H216:J216"/>
    <mergeCell ref="H215:J215"/>
    <mergeCell ref="H212:J212"/>
    <mergeCell ref="H211:J211"/>
    <mergeCell ref="H209:J209"/>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a - Stavební část_01</vt:lpstr>
      <vt:lpstr>Pokyny pro vyplnění</vt:lpstr>
      <vt:lpstr>'a - Stavební část_01'!Názvy_tisku</vt:lpstr>
      <vt:lpstr>'a - Stavební část_01'!Oblast_tisku</vt:lpstr>
      <vt:lpstr>'Pokyny pro vyplnění'!Oblast_tisku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Admin-PC\Admin</dc:creator>
  <cp:lastModifiedBy>Jan Nepraš</cp:lastModifiedBy>
  <dcterms:created xsi:type="dcterms:W3CDTF">2019-12-16T13:37:15Z</dcterms:created>
  <dcterms:modified xsi:type="dcterms:W3CDTF">2019-12-17T13:22:02Z</dcterms:modified>
</cp:coreProperties>
</file>